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mc:AlternateContent xmlns:mc="http://schemas.openxmlformats.org/markup-compatibility/2006">
    <mc:Choice Requires="x15">
      <x15ac:absPath xmlns:x15ac="http://schemas.microsoft.com/office/spreadsheetml/2010/11/ac" url="G:\Human Resources Management\Projects-HROD\Workforce Strategy\CALCULATORS\Term Time Teaching - 2020-21\"/>
    </mc:Choice>
  </mc:AlternateContent>
  <xr:revisionPtr revIDLastSave="0" documentId="13_ncr:1_{AB7BEA7C-9B44-4BB7-B985-15AD283F2ECC}" xr6:coauthVersionLast="45" xr6:coauthVersionMax="45" xr10:uidLastSave="{00000000-0000-0000-0000-000000000000}"/>
  <bookViews>
    <workbookView xWindow="28680" yWindow="-120" windowWidth="19440" windowHeight="15000" tabRatio="835" activeTab="6" xr2:uid="{00000000-000D-0000-FFFF-FFFF00000000}"/>
  </bookViews>
  <sheets>
    <sheet name="Guidance" sheetId="27" r:id="rId1"/>
    <sheet name="Using the planner" sheetId="25" r:id="rId2"/>
    <sheet name="calendar2020-21" sheetId="37" state="hidden" r:id="rId3"/>
    <sheet name="Date drop down" sheetId="36" state="hidden" r:id="rId4"/>
    <sheet name="Occasional Holidays" sheetId="38" state="hidden" r:id="rId5"/>
    <sheet name="NON working list" sheetId="35" state="hidden" r:id="rId6"/>
    <sheet name="Planner" sheetId="1" r:id="rId7"/>
  </sheets>
  <functionGroups builtInGroupCount="19"/>
  <externalReferences>
    <externalReference r:id="rId8"/>
  </externalReferences>
  <definedNames>
    <definedName name="_xlnm._FilterDatabase" localSheetId="5" hidden="1">'NON working list'!$A$1:$F$373</definedName>
    <definedName name="_xlnm._FilterDatabase" localSheetId="4" hidden="1">'Occasional Holidays'!$A$2:$N$175</definedName>
    <definedName name="_xlnm._FilterDatabase" localSheetId="6" hidden="1">Planner!$AF$39:$AF$381</definedName>
    <definedName name="code">Planner!$AO$22:$AO$27</definedName>
    <definedName name="date16">#REF!</definedName>
    <definedName name="date17">Planner!$AT$40:$AT$357</definedName>
    <definedName name="dates14" localSheetId="1">'[1]calendar2015-16'!$B$8:$B$372</definedName>
    <definedName name="dates14">#REF!</definedName>
    <definedName name="dates15" localSheetId="1">'[1]calendar2015-16'!$B$8:$B$372</definedName>
    <definedName name="dates15">#REF!</definedName>
    <definedName name="Dates1920">#REF!</definedName>
    <definedName name="Dates201718">#REF!</definedName>
    <definedName name="Dates201819">#REF!</definedName>
    <definedName name="dates2021">'Date drop down'!$A$2:$A$372</definedName>
    <definedName name="daylist">#REF!</definedName>
    <definedName name="DaysList">#REF!</definedName>
    <definedName name="Dayslist2">#REF!</definedName>
    <definedName name="LList">Planner!$S$17</definedName>
    <definedName name="Monday" localSheetId="1">'[1]calendar2015-16'!$G$6:$G$12</definedName>
    <definedName name="Monday">#REF!</definedName>
    <definedName name="reasons" localSheetId="1">'[1]Absence Record Sheet'!$J$9:$J$13</definedName>
    <definedName name="reasons">#REF!</definedName>
    <definedName name="schools">#REF!</definedName>
    <definedName name="schools2" localSheetId="1">[1]OccHols!$B$2:$B$174</definedName>
    <definedName name="schools2">#REF!</definedName>
    <definedName name="Schools201819">#REF!</definedName>
    <definedName name="SList">Planner!$U$12</definedName>
    <definedName name="TList">Planner!$U$12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62" i="1" l="1"/>
  <c r="AD162" i="1"/>
  <c r="AC160" i="1" l="1"/>
  <c r="AC161" i="1"/>
  <c r="H373" i="35"/>
  <c r="F375" i="35" s="1"/>
  <c r="F373" i="35"/>
  <c r="G376" i="37"/>
  <c r="H375" i="37"/>
  <c r="AL558" i="1" l="1"/>
  <c r="AM558" i="1" s="1"/>
  <c r="AI558" i="1"/>
  <c r="AD205" i="1"/>
  <c r="AD206" i="1"/>
  <c r="AD207" i="1"/>
  <c r="AD208" i="1"/>
  <c r="AD209" i="1"/>
  <c r="AD210" i="1"/>
  <c r="AD211" i="1"/>
  <c r="S24" i="1" l="1"/>
  <c r="R24" i="1" l="1"/>
  <c r="D174" i="38"/>
  <c r="D173" i="38"/>
  <c r="D148" i="38"/>
  <c r="D55" i="38"/>
  <c r="D41" i="38"/>
  <c r="D168" i="38"/>
  <c r="D167" i="38"/>
  <c r="D121" i="38"/>
  <c r="D91" i="38"/>
  <c r="D68" i="38"/>
  <c r="D60" i="38"/>
  <c r="D58" i="38"/>
  <c r="D51" i="38"/>
  <c r="D42" i="38"/>
  <c r="D15" i="38"/>
  <c r="D118" i="38"/>
  <c r="D107" i="38"/>
  <c r="D95" i="38"/>
  <c r="D93" i="38"/>
  <c r="D82" i="38"/>
  <c r="D74" i="38"/>
  <c r="D71" i="38"/>
  <c r="D49" i="38"/>
  <c r="D32" i="38"/>
  <c r="D31" i="38"/>
  <c r="D24" i="38"/>
  <c r="D10" i="38"/>
  <c r="D138" i="38"/>
  <c r="D137" i="38"/>
  <c r="D127" i="38"/>
  <c r="D78" i="38"/>
  <c r="D61" i="38"/>
  <c r="D20" i="38"/>
  <c r="D154" i="38"/>
  <c r="D136" i="38"/>
  <c r="D132" i="38"/>
  <c r="D131" i="38"/>
  <c r="D111" i="38"/>
  <c r="D101" i="38"/>
  <c r="D44" i="38"/>
  <c r="D35" i="38"/>
  <c r="D29" i="38"/>
  <c r="D28" i="38"/>
  <c r="D25" i="38"/>
  <c r="D9" i="38"/>
  <c r="D159" i="38"/>
  <c r="D158" i="38"/>
  <c r="D133" i="38"/>
  <c r="D125" i="38"/>
  <c r="D123" i="38"/>
  <c r="D120" i="38"/>
  <c r="D119" i="38"/>
  <c r="D109" i="38"/>
  <c r="D102" i="38"/>
  <c r="D92" i="38"/>
  <c r="D56" i="38"/>
  <c r="D13" i="38"/>
  <c r="D170" i="38"/>
  <c r="D161" i="38"/>
  <c r="D146" i="38"/>
  <c r="D142" i="38"/>
  <c r="D134" i="38"/>
  <c r="D128" i="38"/>
  <c r="D115" i="38"/>
  <c r="D114" i="38"/>
  <c r="D113" i="38"/>
  <c r="D100" i="38"/>
  <c r="D45" i="38"/>
  <c r="D43" i="38"/>
  <c r="D23" i="38"/>
  <c r="D153" i="38"/>
  <c r="D143" i="38"/>
  <c r="D110" i="38"/>
  <c r="D108" i="38"/>
  <c r="D105" i="38"/>
  <c r="D97" i="38"/>
  <c r="D57" i="38"/>
  <c r="D12" i="38"/>
  <c r="D117" i="38"/>
  <c r="D94" i="38"/>
  <c r="D90" i="38"/>
  <c r="D87" i="38"/>
  <c r="D86" i="38"/>
  <c r="D6" i="38"/>
  <c r="D171" i="38"/>
  <c r="D156" i="38"/>
  <c r="D151" i="38"/>
  <c r="D135" i="38"/>
  <c r="D130" i="38"/>
  <c r="D124" i="38"/>
  <c r="D85" i="38"/>
  <c r="D84" i="38"/>
  <c r="D81" i="38"/>
  <c r="D75" i="38"/>
  <c r="D33" i="38"/>
  <c r="D144" i="38"/>
  <c r="D140" i="38"/>
  <c r="D96" i="38"/>
  <c r="D88" i="38"/>
  <c r="D79" i="38"/>
  <c r="D73" i="38"/>
  <c r="D72" i="38"/>
  <c r="D70" i="38"/>
  <c r="D69" i="38"/>
  <c r="D63" i="38"/>
  <c r="D46" i="38"/>
  <c r="D34" i="38"/>
  <c r="D30" i="38"/>
  <c r="D172" i="38"/>
  <c r="D169" i="38"/>
  <c r="D152" i="38"/>
  <c r="D150" i="38"/>
  <c r="D147" i="38"/>
  <c r="D145" i="38"/>
  <c r="D141" i="38"/>
  <c r="D98" i="38"/>
  <c r="D80" i="38"/>
  <c r="D67" i="38"/>
  <c r="D66" i="38"/>
  <c r="D65" i="38"/>
  <c r="D40" i="38"/>
  <c r="D162" i="38"/>
  <c r="D149" i="38"/>
  <c r="D126" i="38"/>
  <c r="D112" i="38"/>
  <c r="D76" i="38"/>
  <c r="D64" i="38"/>
  <c r="D54" i="38"/>
  <c r="D53" i="38"/>
  <c r="D17" i="38"/>
  <c r="D14" i="38"/>
  <c r="D11" i="38"/>
  <c r="D175" i="38"/>
  <c r="D139" i="38"/>
  <c r="D129" i="38"/>
  <c r="D106" i="38"/>
  <c r="D62" i="38"/>
  <c r="D26" i="38"/>
  <c r="D22" i="38"/>
  <c r="D21" i="38"/>
  <c r="D3" i="38"/>
  <c r="D155" i="38"/>
  <c r="D77" i="38"/>
  <c r="D50" i="38"/>
  <c r="D47" i="38"/>
  <c r="D38" i="38"/>
  <c r="D19" i="38"/>
  <c r="D18" i="38"/>
  <c r="D166" i="38"/>
  <c r="D165" i="38"/>
  <c r="D164" i="38"/>
  <c r="D157" i="38"/>
  <c r="D122" i="38"/>
  <c r="D116" i="38"/>
  <c r="D104" i="38"/>
  <c r="D83" i="38"/>
  <c r="D52" i="38"/>
  <c r="D48" i="38"/>
  <c r="D37" i="38"/>
  <c r="D36" i="38"/>
  <c r="D8" i="38"/>
  <c r="D7" i="38"/>
  <c r="D163" i="38"/>
  <c r="D160" i="38"/>
  <c r="D103" i="38"/>
  <c r="D99" i="38"/>
  <c r="D89" i="38"/>
  <c r="D59" i="38"/>
  <c r="D39" i="38"/>
  <c r="D27" i="38"/>
  <c r="D16" i="38"/>
  <c r="D5" i="38"/>
  <c r="D4" i="38"/>
  <c r="P88" i="1" l="1"/>
  <c r="Q88" i="1"/>
  <c r="R88" i="1"/>
  <c r="S88" i="1"/>
  <c r="G375" i="37"/>
  <c r="F375" i="37"/>
  <c r="A374" i="37"/>
  <c r="A373" i="37"/>
  <c r="A372" i="37"/>
  <c r="A371" i="37"/>
  <c r="J370" i="37"/>
  <c r="J371" i="37" s="1"/>
  <c r="J372" i="37" s="1"/>
  <c r="J373" i="37" s="1"/>
  <c r="J374" i="37" s="1"/>
  <c r="A370" i="37"/>
  <c r="J369" i="37"/>
  <c r="A369" i="37"/>
  <c r="A368" i="37"/>
  <c r="A367" i="37"/>
  <c r="A366" i="37"/>
  <c r="A365" i="37"/>
  <c r="A364" i="37"/>
  <c r="A363" i="37"/>
  <c r="A362" i="37"/>
  <c r="A361" i="37"/>
  <c r="A360" i="37"/>
  <c r="A359" i="37"/>
  <c r="A358" i="37"/>
  <c r="A357" i="37"/>
  <c r="A356" i="37"/>
  <c r="A355" i="37"/>
  <c r="A354" i="37"/>
  <c r="A353" i="37"/>
  <c r="A352" i="37"/>
  <c r="A351" i="37"/>
  <c r="A350" i="37"/>
  <c r="A349" i="37"/>
  <c r="A348" i="37"/>
  <c r="A347" i="37"/>
  <c r="A346" i="37"/>
  <c r="A345" i="37"/>
  <c r="A344" i="37"/>
  <c r="A343" i="37"/>
  <c r="A342" i="37"/>
  <c r="A341" i="37"/>
  <c r="A340" i="37"/>
  <c r="A339" i="37"/>
  <c r="A338" i="37"/>
  <c r="A337" i="37"/>
  <c r="A336" i="37"/>
  <c r="A335" i="37"/>
  <c r="A334" i="37"/>
  <c r="A333" i="37"/>
  <c r="A332" i="37"/>
  <c r="A331" i="37"/>
  <c r="A330" i="37"/>
  <c r="A329" i="37"/>
  <c r="A328" i="37"/>
  <c r="A327" i="37"/>
  <c r="A326" i="37"/>
  <c r="A325" i="37"/>
  <c r="A324" i="37"/>
  <c r="A323" i="37"/>
  <c r="A322" i="37"/>
  <c r="A321" i="37"/>
  <c r="A320" i="37"/>
  <c r="A319" i="37"/>
  <c r="A318" i="37"/>
  <c r="A317" i="37"/>
  <c r="A316" i="37"/>
  <c r="A315" i="37"/>
  <c r="A314" i="37"/>
  <c r="A313" i="37"/>
  <c r="A312" i="37"/>
  <c r="A311" i="37"/>
  <c r="A310" i="37"/>
  <c r="A309" i="37"/>
  <c r="A308" i="37"/>
  <c r="A307" i="37"/>
  <c r="A306" i="37"/>
  <c r="A305" i="37"/>
  <c r="A304" i="37"/>
  <c r="A303" i="37"/>
  <c r="A302" i="37"/>
  <c r="A301" i="37"/>
  <c r="A300" i="37"/>
  <c r="A299" i="37"/>
  <c r="A298" i="37"/>
  <c r="A297" i="37"/>
  <c r="A296" i="37"/>
  <c r="A295" i="37"/>
  <c r="A294" i="37"/>
  <c r="A293" i="37"/>
  <c r="A292" i="37"/>
  <c r="A291" i="37"/>
  <c r="A290" i="37"/>
  <c r="A289" i="37"/>
  <c r="A288" i="37"/>
  <c r="A287" i="37"/>
  <c r="A286" i="37"/>
  <c r="A285" i="37"/>
  <c r="A284" i="37"/>
  <c r="A283" i="37"/>
  <c r="A282" i="37"/>
  <c r="A281" i="37"/>
  <c r="A280" i="37"/>
  <c r="A279" i="37"/>
  <c r="A278" i="37"/>
  <c r="A277" i="37"/>
  <c r="A276" i="37"/>
  <c r="A275" i="37"/>
  <c r="A274" i="37"/>
  <c r="A273" i="37"/>
  <c r="A272" i="37"/>
  <c r="A271" i="37"/>
  <c r="A270" i="37"/>
  <c r="A269" i="37"/>
  <c r="A268" i="37"/>
  <c r="A267" i="37"/>
  <c r="A266" i="37"/>
  <c r="A265" i="37"/>
  <c r="A264" i="37"/>
  <c r="A263" i="37"/>
  <c r="A262" i="37"/>
  <c r="A261" i="37"/>
  <c r="A260" i="37"/>
  <c r="A259" i="37"/>
  <c r="A258" i="37"/>
  <c r="A257" i="37"/>
  <c r="A256" i="37"/>
  <c r="A255" i="37"/>
  <c r="A254" i="37"/>
  <c r="A253" i="37"/>
  <c r="A252" i="37"/>
  <c r="A251" i="37"/>
  <c r="A250" i="37"/>
  <c r="A249" i="37"/>
  <c r="A248" i="37"/>
  <c r="A247" i="37"/>
  <c r="A246" i="37"/>
  <c r="A245" i="37"/>
  <c r="A244" i="37"/>
  <c r="A243" i="37"/>
  <c r="A242" i="37"/>
  <c r="A241" i="37"/>
  <c r="A240" i="37"/>
  <c r="A239" i="37"/>
  <c r="A238" i="37"/>
  <c r="A237" i="37"/>
  <c r="A236" i="37"/>
  <c r="A235" i="37"/>
  <c r="A234" i="37"/>
  <c r="A233" i="37"/>
  <c r="A232" i="37"/>
  <c r="A231" i="37"/>
  <c r="A230" i="37"/>
  <c r="A229" i="37"/>
  <c r="A228" i="37"/>
  <c r="A227" i="37"/>
  <c r="A226" i="37"/>
  <c r="A225" i="37"/>
  <c r="A224" i="37"/>
  <c r="A223" i="37"/>
  <c r="A222" i="37"/>
  <c r="A221" i="37"/>
  <c r="A220" i="37"/>
  <c r="A219" i="37"/>
  <c r="A218" i="37"/>
  <c r="A217" i="37"/>
  <c r="A216" i="37"/>
  <c r="A215" i="37"/>
  <c r="A214" i="37"/>
  <c r="A213" i="37"/>
  <c r="A212" i="37"/>
  <c r="A211" i="37"/>
  <c r="A210" i="37"/>
  <c r="A209" i="37"/>
  <c r="A208" i="37"/>
  <c r="A207" i="37"/>
  <c r="A206" i="37"/>
  <c r="A205" i="37"/>
  <c r="A204" i="37"/>
  <c r="A203" i="37"/>
  <c r="A202" i="37"/>
  <c r="A201" i="37"/>
  <c r="A200" i="37"/>
  <c r="A199" i="37"/>
  <c r="A198" i="37"/>
  <c r="A197" i="37"/>
  <c r="A196" i="37"/>
  <c r="A195" i="37"/>
  <c r="A194" i="37"/>
  <c r="A193" i="37"/>
  <c r="A192" i="37"/>
  <c r="A191" i="37"/>
  <c r="A190" i="37"/>
  <c r="A189" i="37"/>
  <c r="A188" i="37"/>
  <c r="A187" i="37"/>
  <c r="A186" i="37"/>
  <c r="A185" i="37"/>
  <c r="A184" i="37"/>
  <c r="A183" i="37"/>
  <c r="A182" i="37"/>
  <c r="A181" i="37"/>
  <c r="A180" i="37"/>
  <c r="A179" i="37"/>
  <c r="A178" i="37"/>
  <c r="A177" i="37"/>
  <c r="A176" i="37"/>
  <c r="A175" i="37"/>
  <c r="A174" i="37"/>
  <c r="A173" i="37"/>
  <c r="A172" i="37"/>
  <c r="A171" i="37"/>
  <c r="A170" i="37"/>
  <c r="A169" i="37"/>
  <c r="A168" i="37"/>
  <c r="A167" i="37"/>
  <c r="A166" i="37"/>
  <c r="A165" i="37"/>
  <c r="A164" i="37"/>
  <c r="A163" i="37"/>
  <c r="A162" i="37"/>
  <c r="A161" i="37"/>
  <c r="A160" i="37"/>
  <c r="A159" i="37"/>
  <c r="A158" i="37"/>
  <c r="A157" i="37"/>
  <c r="A156" i="37"/>
  <c r="A155" i="37"/>
  <c r="A154" i="37"/>
  <c r="A153" i="37"/>
  <c r="A152" i="37"/>
  <c r="A151" i="37"/>
  <c r="A150" i="37"/>
  <c r="A149" i="37"/>
  <c r="A148" i="37"/>
  <c r="A147" i="37"/>
  <c r="A146" i="37"/>
  <c r="A145" i="37"/>
  <c r="A144" i="37"/>
  <c r="A143" i="37"/>
  <c r="A142" i="37"/>
  <c r="A141" i="37"/>
  <c r="A140" i="37"/>
  <c r="A139" i="37"/>
  <c r="A138" i="37"/>
  <c r="A137" i="37"/>
  <c r="A136" i="37"/>
  <c r="A135" i="37"/>
  <c r="A134" i="37"/>
  <c r="A133" i="37"/>
  <c r="A132" i="37"/>
  <c r="A131" i="37"/>
  <c r="A130" i="37"/>
  <c r="A129" i="37"/>
  <c r="A128" i="37"/>
  <c r="A127" i="37"/>
  <c r="A126" i="37"/>
  <c r="A125" i="37"/>
  <c r="A124" i="37"/>
  <c r="A123" i="37"/>
  <c r="A122" i="37"/>
  <c r="A121" i="37"/>
  <c r="A120" i="37"/>
  <c r="A119" i="37"/>
  <c r="A118" i="37"/>
  <c r="A117" i="37"/>
  <c r="A116" i="37"/>
  <c r="A115" i="37"/>
  <c r="A114" i="37"/>
  <c r="A113" i="37"/>
  <c r="A112" i="37"/>
  <c r="A111" i="37"/>
  <c r="A110" i="37"/>
  <c r="A109" i="37"/>
  <c r="A108" i="37"/>
  <c r="A107" i="37"/>
  <c r="A106" i="37"/>
  <c r="A105" i="37"/>
  <c r="A104" i="37"/>
  <c r="A103" i="37"/>
  <c r="A102" i="37"/>
  <c r="A101" i="37"/>
  <c r="A100" i="37"/>
  <c r="A99" i="37"/>
  <c r="A98" i="37"/>
  <c r="A97" i="37"/>
  <c r="A96" i="37"/>
  <c r="A95" i="37"/>
  <c r="A94" i="37"/>
  <c r="A93" i="37"/>
  <c r="A92" i="37"/>
  <c r="A91" i="37"/>
  <c r="A90" i="37"/>
  <c r="A89" i="37"/>
  <c r="A88" i="37"/>
  <c r="A87" i="37"/>
  <c r="A86" i="37"/>
  <c r="A85" i="37"/>
  <c r="A84" i="37"/>
  <c r="A83" i="37"/>
  <c r="A82" i="37"/>
  <c r="A81" i="37"/>
  <c r="A80" i="37"/>
  <c r="A79" i="37"/>
  <c r="A78" i="37"/>
  <c r="A77" i="37"/>
  <c r="A76" i="37"/>
  <c r="A75" i="37"/>
  <c r="A74" i="37"/>
  <c r="A73" i="37"/>
  <c r="A72" i="37"/>
  <c r="A71" i="37"/>
  <c r="A70" i="37"/>
  <c r="A69" i="37"/>
  <c r="A68" i="37"/>
  <c r="A67" i="37"/>
  <c r="A66" i="37"/>
  <c r="A65" i="37"/>
  <c r="A64" i="37"/>
  <c r="A63" i="37"/>
  <c r="A62" i="37"/>
  <c r="A61" i="37"/>
  <c r="A60" i="37"/>
  <c r="A59" i="37"/>
  <c r="A5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A7" i="37"/>
  <c r="A6" i="37"/>
  <c r="J5" i="37"/>
  <c r="J6" i="37" s="1"/>
  <c r="J7" i="37" s="1"/>
  <c r="J8" i="37" s="1"/>
  <c r="A5" i="37"/>
  <c r="I5" i="37" s="1"/>
  <c r="J4" i="37"/>
  <c r="I4" i="37"/>
  <c r="A4" i="37"/>
  <c r="A3" i="37"/>
  <c r="I3" i="37" s="1"/>
  <c r="I8" i="37" l="1"/>
  <c r="J9" i="37"/>
  <c r="J10" i="37" s="1"/>
  <c r="J11" i="37" s="1"/>
  <c r="J12" i="37" s="1"/>
  <c r="I6" i="37"/>
  <c r="I10" i="37"/>
  <c r="I7" i="37"/>
  <c r="I11" i="37"/>
  <c r="I9" i="37" l="1"/>
  <c r="J13" i="37"/>
  <c r="I12" i="37"/>
  <c r="J14" i="37" l="1"/>
  <c r="I13" i="37"/>
  <c r="J15" i="37" l="1"/>
  <c r="I14" i="37"/>
  <c r="J16" i="37" l="1"/>
  <c r="I15" i="37"/>
  <c r="J17" i="37" l="1"/>
  <c r="I16" i="37"/>
  <c r="J18" i="37" l="1"/>
  <c r="I17" i="37"/>
  <c r="J19" i="37" l="1"/>
  <c r="I18" i="37"/>
  <c r="J20" i="37" l="1"/>
  <c r="I19" i="37"/>
  <c r="J21" i="37" l="1"/>
  <c r="I20" i="37"/>
  <c r="J22" i="37" l="1"/>
  <c r="I21" i="37"/>
  <c r="J23" i="37" l="1"/>
  <c r="I22" i="37"/>
  <c r="J24" i="37" l="1"/>
  <c r="I24" i="37" s="1"/>
  <c r="I23" i="37"/>
  <c r="U11" i="1" l="1"/>
  <c r="AL383" i="1" l="1"/>
  <c r="AM383" i="1" s="1"/>
  <c r="AL384" i="1"/>
  <c r="AM384" i="1" s="1"/>
  <c r="AL385" i="1"/>
  <c r="AM385" i="1" s="1"/>
  <c r="AL386" i="1"/>
  <c r="AM386" i="1" s="1"/>
  <c r="AL387" i="1"/>
  <c r="AM387" i="1" s="1"/>
  <c r="AL388" i="1"/>
  <c r="AM388" i="1" s="1"/>
  <c r="AL389" i="1"/>
  <c r="AM389" i="1" s="1"/>
  <c r="AL390" i="1"/>
  <c r="AM390" i="1" s="1"/>
  <c r="AL391" i="1"/>
  <c r="AM391" i="1" s="1"/>
  <c r="AL392" i="1"/>
  <c r="AM392" i="1" s="1"/>
  <c r="AL393" i="1"/>
  <c r="AM393" i="1" s="1"/>
  <c r="AL394" i="1"/>
  <c r="AM394" i="1" s="1"/>
  <c r="AL395" i="1"/>
  <c r="AM395" i="1" s="1"/>
  <c r="AL396" i="1"/>
  <c r="AM396" i="1" s="1"/>
  <c r="AL397" i="1"/>
  <c r="AM397" i="1" s="1"/>
  <c r="AL398" i="1"/>
  <c r="AM398" i="1" s="1"/>
  <c r="AL399" i="1"/>
  <c r="AM399" i="1" s="1"/>
  <c r="AL400" i="1"/>
  <c r="AM400" i="1" s="1"/>
  <c r="AL401" i="1"/>
  <c r="AM401" i="1" s="1"/>
  <c r="AL402" i="1"/>
  <c r="AM402" i="1" s="1"/>
  <c r="AL403" i="1"/>
  <c r="AM403" i="1" s="1"/>
  <c r="AL404" i="1"/>
  <c r="AM404" i="1" s="1"/>
  <c r="AL405" i="1"/>
  <c r="AM405" i="1" s="1"/>
  <c r="AL406" i="1"/>
  <c r="AM406" i="1" s="1"/>
  <c r="AL407" i="1"/>
  <c r="AM407" i="1" s="1"/>
  <c r="AL408" i="1"/>
  <c r="AM408" i="1" s="1"/>
  <c r="AL409" i="1"/>
  <c r="AM409" i="1" s="1"/>
  <c r="AL410" i="1"/>
  <c r="AM410" i="1" s="1"/>
  <c r="AL411" i="1"/>
  <c r="AM411" i="1" s="1"/>
  <c r="AL412" i="1"/>
  <c r="AM412" i="1" s="1"/>
  <c r="AL413" i="1"/>
  <c r="AM413" i="1" s="1"/>
  <c r="AL414" i="1"/>
  <c r="AM414" i="1" s="1"/>
  <c r="AL415" i="1"/>
  <c r="AM415" i="1" s="1"/>
  <c r="AL416" i="1"/>
  <c r="AM416" i="1" s="1"/>
  <c r="AL417" i="1"/>
  <c r="AM417" i="1" s="1"/>
  <c r="AL418" i="1"/>
  <c r="AM418" i="1" s="1"/>
  <c r="AL419" i="1"/>
  <c r="AM419" i="1" s="1"/>
  <c r="AL420" i="1"/>
  <c r="AM420" i="1" s="1"/>
  <c r="AL421" i="1"/>
  <c r="AM421" i="1" s="1"/>
  <c r="AL422" i="1"/>
  <c r="AM422" i="1" s="1"/>
  <c r="AL423" i="1"/>
  <c r="AM423" i="1" s="1"/>
  <c r="AL424" i="1"/>
  <c r="AM424" i="1" s="1"/>
  <c r="AL425" i="1"/>
  <c r="AM425" i="1" s="1"/>
  <c r="AL426" i="1"/>
  <c r="AM426" i="1" s="1"/>
  <c r="AL427" i="1"/>
  <c r="AM427" i="1" s="1"/>
  <c r="AL428" i="1"/>
  <c r="AM428" i="1" s="1"/>
  <c r="AL429" i="1"/>
  <c r="AM429" i="1" s="1"/>
  <c r="AL430" i="1"/>
  <c r="AM430" i="1" s="1"/>
  <c r="AL431" i="1"/>
  <c r="AM431" i="1" s="1"/>
  <c r="AL432" i="1"/>
  <c r="AM432" i="1" s="1"/>
  <c r="AL433" i="1"/>
  <c r="AM433" i="1" s="1"/>
  <c r="AL434" i="1"/>
  <c r="AM434" i="1" s="1"/>
  <c r="AL435" i="1"/>
  <c r="AM435" i="1" s="1"/>
  <c r="AL436" i="1"/>
  <c r="AM436" i="1" s="1"/>
  <c r="AL437" i="1"/>
  <c r="AM437" i="1" s="1"/>
  <c r="AL438" i="1"/>
  <c r="AM438" i="1" s="1"/>
  <c r="AL439" i="1"/>
  <c r="AM439" i="1" s="1"/>
  <c r="AL440" i="1"/>
  <c r="AM440" i="1" s="1"/>
  <c r="AL441" i="1"/>
  <c r="AM441" i="1" s="1"/>
  <c r="AL442" i="1"/>
  <c r="AM442" i="1" s="1"/>
  <c r="AL443" i="1"/>
  <c r="AM443" i="1" s="1"/>
  <c r="AL444" i="1"/>
  <c r="AM444" i="1" s="1"/>
  <c r="AL445" i="1"/>
  <c r="AM445" i="1" s="1"/>
  <c r="AL446" i="1"/>
  <c r="AM446" i="1" s="1"/>
  <c r="AL447" i="1"/>
  <c r="AM447" i="1" s="1"/>
  <c r="AL448" i="1"/>
  <c r="AM448" i="1" s="1"/>
  <c r="AL449" i="1"/>
  <c r="AM449" i="1" s="1"/>
  <c r="AL450" i="1"/>
  <c r="AM450" i="1" s="1"/>
  <c r="AL451" i="1"/>
  <c r="AM451" i="1" s="1"/>
  <c r="AL452" i="1"/>
  <c r="AM452" i="1" s="1"/>
  <c r="AL453" i="1"/>
  <c r="AM453" i="1" s="1"/>
  <c r="AL454" i="1"/>
  <c r="AM454" i="1" s="1"/>
  <c r="AL455" i="1"/>
  <c r="AM455" i="1" s="1"/>
  <c r="AL456" i="1"/>
  <c r="AM456" i="1" s="1"/>
  <c r="AL457" i="1"/>
  <c r="AM457" i="1" s="1"/>
  <c r="AL458" i="1"/>
  <c r="AM458" i="1" s="1"/>
  <c r="AL459" i="1"/>
  <c r="AM459" i="1" s="1"/>
  <c r="AL460" i="1"/>
  <c r="AM460" i="1" s="1"/>
  <c r="AL461" i="1"/>
  <c r="AM461" i="1" s="1"/>
  <c r="AL462" i="1"/>
  <c r="AM462" i="1" s="1"/>
  <c r="AL463" i="1"/>
  <c r="AM463" i="1" s="1"/>
  <c r="AL464" i="1"/>
  <c r="AM464" i="1" s="1"/>
  <c r="AL465" i="1"/>
  <c r="AM465" i="1" s="1"/>
  <c r="AL466" i="1"/>
  <c r="AM466" i="1" s="1"/>
  <c r="AL467" i="1"/>
  <c r="AM467" i="1" s="1"/>
  <c r="AL468" i="1"/>
  <c r="AM468" i="1" s="1"/>
  <c r="AL469" i="1"/>
  <c r="AM469" i="1" s="1"/>
  <c r="AL470" i="1"/>
  <c r="AM470" i="1" s="1"/>
  <c r="AL471" i="1"/>
  <c r="AM471" i="1" s="1"/>
  <c r="AL472" i="1"/>
  <c r="AM472" i="1" s="1"/>
  <c r="AL473" i="1"/>
  <c r="AM473" i="1" s="1"/>
  <c r="AL474" i="1"/>
  <c r="AM474" i="1" s="1"/>
  <c r="AL475" i="1"/>
  <c r="AM475" i="1" s="1"/>
  <c r="AL476" i="1"/>
  <c r="AM476" i="1" s="1"/>
  <c r="AL477" i="1"/>
  <c r="AM477" i="1" s="1"/>
  <c r="AL478" i="1"/>
  <c r="AM478" i="1" s="1"/>
  <c r="AL479" i="1"/>
  <c r="AM479" i="1" s="1"/>
  <c r="AL480" i="1"/>
  <c r="AM480" i="1" s="1"/>
  <c r="AL481" i="1"/>
  <c r="AM481" i="1" s="1"/>
  <c r="AL482" i="1"/>
  <c r="AM482" i="1" s="1"/>
  <c r="AL483" i="1"/>
  <c r="AM483" i="1" s="1"/>
  <c r="AL484" i="1"/>
  <c r="AM484" i="1" s="1"/>
  <c r="AL485" i="1"/>
  <c r="AM485" i="1" s="1"/>
  <c r="AL486" i="1"/>
  <c r="AM486" i="1" s="1"/>
  <c r="AL487" i="1"/>
  <c r="AM487" i="1" s="1"/>
  <c r="AL488" i="1"/>
  <c r="AM488" i="1" s="1"/>
  <c r="AL489" i="1"/>
  <c r="AM489" i="1" s="1"/>
  <c r="AL490" i="1"/>
  <c r="AM490" i="1" s="1"/>
  <c r="AL491" i="1"/>
  <c r="AM491" i="1" s="1"/>
  <c r="AL492" i="1"/>
  <c r="AM492" i="1" s="1"/>
  <c r="AL493" i="1"/>
  <c r="AM493" i="1" s="1"/>
  <c r="AL494" i="1"/>
  <c r="AM494" i="1" s="1"/>
  <c r="AL495" i="1"/>
  <c r="AM495" i="1" s="1"/>
  <c r="AL496" i="1"/>
  <c r="AM496" i="1" s="1"/>
  <c r="AL497" i="1"/>
  <c r="AM497" i="1" s="1"/>
  <c r="AL498" i="1"/>
  <c r="AM498" i="1" s="1"/>
  <c r="AL499" i="1"/>
  <c r="AM499" i="1" s="1"/>
  <c r="AL500" i="1"/>
  <c r="AM500" i="1" s="1"/>
  <c r="AL501" i="1"/>
  <c r="AM501" i="1" s="1"/>
  <c r="AL502" i="1"/>
  <c r="AM502" i="1" s="1"/>
  <c r="AL503" i="1"/>
  <c r="AM503" i="1" s="1"/>
  <c r="AL504" i="1"/>
  <c r="AM504" i="1" s="1"/>
  <c r="AL505" i="1"/>
  <c r="AM505" i="1" s="1"/>
  <c r="AL506" i="1"/>
  <c r="AM506" i="1" s="1"/>
  <c r="AL507" i="1"/>
  <c r="AM507" i="1" s="1"/>
  <c r="AL508" i="1"/>
  <c r="AM508" i="1" s="1"/>
  <c r="AL509" i="1"/>
  <c r="AM509" i="1" s="1"/>
  <c r="AL510" i="1"/>
  <c r="AM510" i="1" s="1"/>
  <c r="AL511" i="1"/>
  <c r="AM511" i="1" s="1"/>
  <c r="AL512" i="1"/>
  <c r="AM512" i="1" s="1"/>
  <c r="AL513" i="1"/>
  <c r="AM513" i="1" s="1"/>
  <c r="AL514" i="1"/>
  <c r="AM514" i="1" s="1"/>
  <c r="AL515" i="1"/>
  <c r="AM515" i="1" s="1"/>
  <c r="AL516" i="1"/>
  <c r="AM516" i="1" s="1"/>
  <c r="AL517" i="1"/>
  <c r="AM517" i="1" s="1"/>
  <c r="AL518" i="1"/>
  <c r="AM518" i="1" s="1"/>
  <c r="AL519" i="1"/>
  <c r="AM519" i="1" s="1"/>
  <c r="AL520" i="1"/>
  <c r="AM520" i="1" s="1"/>
  <c r="AL521" i="1"/>
  <c r="AM521" i="1" s="1"/>
  <c r="AL522" i="1"/>
  <c r="AM522" i="1" s="1"/>
  <c r="AL523" i="1"/>
  <c r="AM523" i="1" s="1"/>
  <c r="AL524" i="1"/>
  <c r="AM524" i="1" s="1"/>
  <c r="AL525" i="1"/>
  <c r="AM525" i="1" s="1"/>
  <c r="AL526" i="1"/>
  <c r="AM526" i="1" s="1"/>
  <c r="AL527" i="1"/>
  <c r="AM527" i="1" s="1"/>
  <c r="AL528" i="1"/>
  <c r="AM528" i="1" s="1"/>
  <c r="AL529" i="1"/>
  <c r="AM529" i="1" s="1"/>
  <c r="AL530" i="1"/>
  <c r="AM530" i="1" s="1"/>
  <c r="AL531" i="1"/>
  <c r="AM531" i="1" s="1"/>
  <c r="AL532" i="1"/>
  <c r="AM532" i="1" s="1"/>
  <c r="AL533" i="1"/>
  <c r="AM533" i="1" s="1"/>
  <c r="AL534" i="1"/>
  <c r="AM534" i="1" s="1"/>
  <c r="AL535" i="1"/>
  <c r="AM535" i="1" s="1"/>
  <c r="AL536" i="1"/>
  <c r="AM536" i="1" s="1"/>
  <c r="AL537" i="1"/>
  <c r="AM537" i="1" s="1"/>
  <c r="AL538" i="1"/>
  <c r="AM538" i="1" s="1"/>
  <c r="AL539" i="1"/>
  <c r="AM539" i="1" s="1"/>
  <c r="AL540" i="1"/>
  <c r="AM540" i="1" s="1"/>
  <c r="AL541" i="1"/>
  <c r="AM541" i="1" s="1"/>
  <c r="AL542" i="1"/>
  <c r="AM542" i="1" s="1"/>
  <c r="AL543" i="1"/>
  <c r="AM543" i="1" s="1"/>
  <c r="AL544" i="1"/>
  <c r="AM544" i="1" s="1"/>
  <c r="AL545" i="1"/>
  <c r="AM545" i="1" s="1"/>
  <c r="AL546" i="1"/>
  <c r="AM546" i="1" s="1"/>
  <c r="AL547" i="1"/>
  <c r="AM547" i="1" s="1"/>
  <c r="AL548" i="1"/>
  <c r="AM548" i="1" s="1"/>
  <c r="AL549" i="1"/>
  <c r="AM549" i="1" s="1"/>
  <c r="AL550" i="1"/>
  <c r="AM550" i="1" s="1"/>
  <c r="AL551" i="1"/>
  <c r="AM551" i="1" s="1"/>
  <c r="AL552" i="1"/>
  <c r="AM552" i="1" s="1"/>
  <c r="AL553" i="1"/>
  <c r="AM553" i="1" s="1"/>
  <c r="AL554" i="1"/>
  <c r="AM554" i="1" s="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L382" i="1" l="1"/>
  <c r="AM382" i="1" s="1"/>
  <c r="AI382"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36" i="1"/>
  <c r="P36" i="1"/>
  <c r="C37" i="1" l="1"/>
  <c r="AL380" i="1" l="1"/>
  <c r="AM380" i="1" s="1"/>
  <c r="AL381" i="1"/>
  <c r="AM381" i="1" s="1"/>
  <c r="AI379" i="1"/>
  <c r="AI380" i="1"/>
  <c r="AI381" i="1"/>
  <c r="S10" i="1" l="1"/>
  <c r="U10" i="1" s="1"/>
  <c r="Q12" i="1"/>
  <c r="Q13" i="1"/>
  <c r="R36" i="1"/>
  <c r="S36" i="1"/>
  <c r="P37" i="1"/>
  <c r="R37" i="1"/>
  <c r="S37" i="1"/>
  <c r="P38" i="1"/>
  <c r="R38" i="1"/>
  <c r="S38" i="1"/>
  <c r="P39" i="1"/>
  <c r="R39" i="1"/>
  <c r="S39" i="1"/>
  <c r="P40" i="1"/>
  <c r="R40" i="1"/>
  <c r="S40" i="1"/>
  <c r="P41" i="1"/>
  <c r="R41" i="1"/>
  <c r="S41" i="1"/>
  <c r="P42" i="1"/>
  <c r="R42" i="1"/>
  <c r="S42" i="1"/>
  <c r="P43" i="1"/>
  <c r="R43" i="1"/>
  <c r="S43" i="1"/>
  <c r="P44" i="1"/>
  <c r="R44" i="1"/>
  <c r="S44" i="1"/>
  <c r="P45" i="1"/>
  <c r="R45" i="1"/>
  <c r="S45" i="1"/>
  <c r="P46" i="1"/>
  <c r="R46" i="1"/>
  <c r="S46" i="1"/>
  <c r="P47" i="1"/>
  <c r="R47" i="1"/>
  <c r="S47" i="1"/>
  <c r="P48" i="1"/>
  <c r="R48" i="1"/>
  <c r="S48" i="1"/>
  <c r="P49" i="1"/>
  <c r="R49" i="1"/>
  <c r="S49" i="1"/>
  <c r="P50" i="1"/>
  <c r="R50" i="1"/>
  <c r="S50" i="1"/>
  <c r="P51" i="1"/>
  <c r="R51" i="1"/>
  <c r="S51" i="1"/>
  <c r="P52" i="1"/>
  <c r="R52" i="1"/>
  <c r="S52" i="1"/>
  <c r="P53" i="1"/>
  <c r="R53" i="1"/>
  <c r="S53" i="1"/>
  <c r="P54" i="1"/>
  <c r="R54" i="1"/>
  <c r="S54" i="1"/>
  <c r="P55" i="1"/>
  <c r="R55" i="1"/>
  <c r="S55" i="1"/>
  <c r="P56" i="1"/>
  <c r="R56" i="1"/>
  <c r="S56" i="1"/>
  <c r="P57" i="1"/>
  <c r="R57" i="1"/>
  <c r="S57" i="1"/>
  <c r="P58" i="1"/>
  <c r="R58" i="1"/>
  <c r="S58" i="1"/>
  <c r="P59" i="1"/>
  <c r="R59" i="1"/>
  <c r="S59" i="1"/>
  <c r="P60" i="1"/>
  <c r="R60" i="1"/>
  <c r="S60" i="1"/>
  <c r="P61" i="1"/>
  <c r="R61" i="1"/>
  <c r="S61" i="1"/>
  <c r="P62" i="1"/>
  <c r="R62" i="1"/>
  <c r="S62" i="1"/>
  <c r="P63" i="1"/>
  <c r="R63" i="1"/>
  <c r="S63" i="1"/>
  <c r="P64" i="1"/>
  <c r="R64" i="1"/>
  <c r="S64" i="1"/>
  <c r="P65" i="1"/>
  <c r="R65" i="1"/>
  <c r="S65" i="1"/>
  <c r="P66" i="1"/>
  <c r="R66" i="1"/>
  <c r="S66" i="1"/>
  <c r="P67" i="1"/>
  <c r="R67" i="1"/>
  <c r="S67" i="1"/>
  <c r="P68" i="1"/>
  <c r="R68" i="1"/>
  <c r="S68" i="1"/>
  <c r="P69" i="1"/>
  <c r="R69" i="1"/>
  <c r="S69" i="1"/>
  <c r="P70" i="1"/>
  <c r="R70" i="1"/>
  <c r="S70" i="1"/>
  <c r="P71" i="1"/>
  <c r="R71" i="1"/>
  <c r="S71" i="1"/>
  <c r="P72" i="1"/>
  <c r="R72" i="1"/>
  <c r="S72" i="1"/>
  <c r="P73" i="1"/>
  <c r="R73" i="1"/>
  <c r="S73" i="1"/>
  <c r="P74" i="1"/>
  <c r="R74" i="1"/>
  <c r="S74" i="1"/>
  <c r="P75" i="1"/>
  <c r="R75" i="1"/>
  <c r="S75" i="1"/>
  <c r="P76" i="1"/>
  <c r="R76" i="1"/>
  <c r="S76" i="1"/>
  <c r="P77" i="1"/>
  <c r="R77" i="1"/>
  <c r="S77" i="1"/>
  <c r="P78" i="1"/>
  <c r="R78" i="1"/>
  <c r="S78" i="1"/>
  <c r="P79" i="1"/>
  <c r="R79" i="1"/>
  <c r="S79" i="1"/>
  <c r="P80" i="1"/>
  <c r="R80" i="1"/>
  <c r="S80" i="1"/>
  <c r="P81" i="1"/>
  <c r="R81" i="1"/>
  <c r="S81" i="1"/>
  <c r="P82" i="1"/>
  <c r="R82" i="1"/>
  <c r="S82" i="1"/>
  <c r="P83" i="1"/>
  <c r="R83" i="1"/>
  <c r="S83" i="1"/>
  <c r="P84" i="1"/>
  <c r="R84" i="1"/>
  <c r="S84" i="1"/>
  <c r="P85" i="1"/>
  <c r="R85" i="1"/>
  <c r="S85" i="1"/>
  <c r="P86" i="1"/>
  <c r="R86" i="1"/>
  <c r="S86" i="1"/>
  <c r="P87" i="1"/>
  <c r="R87" i="1"/>
  <c r="S87" i="1"/>
  <c r="Z39" i="1" l="1"/>
  <c r="S12" i="1"/>
  <c r="S13" i="1" s="1"/>
  <c r="R13" i="1"/>
  <c r="Z40" i="1" s="1"/>
  <c r="R12" i="1"/>
  <c r="U24" i="1"/>
  <c r="AL555" i="1" l="1"/>
  <c r="AM555" i="1" s="1"/>
  <c r="AL556" i="1"/>
  <c r="AM556" i="1" s="1"/>
  <c r="AL557" i="1"/>
  <c r="AM557" i="1" s="1"/>
  <c r="AL377" i="1"/>
  <c r="AM377" i="1" s="1"/>
  <c r="AL376" i="1"/>
  <c r="AM376" i="1" s="1"/>
  <c r="AL375" i="1"/>
  <c r="AM375" i="1" s="1"/>
  <c r="AL374" i="1"/>
  <c r="AM374" i="1" s="1"/>
  <c r="AL373" i="1"/>
  <c r="AM373" i="1" s="1"/>
  <c r="AL372" i="1"/>
  <c r="AM372" i="1" s="1"/>
  <c r="AL371" i="1"/>
  <c r="AM371" i="1" s="1"/>
  <c r="AL370" i="1"/>
  <c r="AM370" i="1" s="1"/>
  <c r="AL369" i="1"/>
  <c r="AM369" i="1" s="1"/>
  <c r="AL368" i="1"/>
  <c r="AM368" i="1" s="1"/>
  <c r="AL367" i="1"/>
  <c r="AM367" i="1" s="1"/>
  <c r="AL366" i="1"/>
  <c r="AM366" i="1" s="1"/>
  <c r="AL365" i="1"/>
  <c r="AM365" i="1" s="1"/>
  <c r="AL364" i="1"/>
  <c r="AM364" i="1" s="1"/>
  <c r="AL363" i="1"/>
  <c r="AM363" i="1" s="1"/>
  <c r="AL362" i="1"/>
  <c r="AM362" i="1" s="1"/>
  <c r="AL361" i="1"/>
  <c r="AM361" i="1" s="1"/>
  <c r="AL360" i="1"/>
  <c r="AM360" i="1" s="1"/>
  <c r="AL359" i="1"/>
  <c r="AM359" i="1" s="1"/>
  <c r="AL358" i="1"/>
  <c r="AM358" i="1" s="1"/>
  <c r="AL357" i="1"/>
  <c r="AM357" i="1" s="1"/>
  <c r="AL356" i="1"/>
  <c r="AM356" i="1" s="1"/>
  <c r="AL355" i="1"/>
  <c r="AM355" i="1" s="1"/>
  <c r="AL354" i="1"/>
  <c r="AM354" i="1" s="1"/>
  <c r="AL353" i="1"/>
  <c r="AM353" i="1" s="1"/>
  <c r="AL352" i="1"/>
  <c r="AM352" i="1" s="1"/>
  <c r="AL351" i="1"/>
  <c r="AM351" i="1" s="1"/>
  <c r="AL350" i="1"/>
  <c r="AM350" i="1" s="1"/>
  <c r="AL349" i="1"/>
  <c r="AM349" i="1" s="1"/>
  <c r="AL346" i="1"/>
  <c r="AM346" i="1" s="1"/>
  <c r="AL345" i="1"/>
  <c r="AM345" i="1" s="1"/>
  <c r="AL344" i="1"/>
  <c r="AM344" i="1" s="1"/>
  <c r="AL343" i="1"/>
  <c r="AM343" i="1" s="1"/>
  <c r="AL342" i="1"/>
  <c r="AM342" i="1" s="1"/>
  <c r="AL341" i="1"/>
  <c r="AM341" i="1" s="1"/>
  <c r="AL340" i="1"/>
  <c r="AM340" i="1" s="1"/>
  <c r="AL339" i="1"/>
  <c r="AM339" i="1" s="1"/>
  <c r="AL338" i="1"/>
  <c r="AM338" i="1" s="1"/>
  <c r="AL337" i="1"/>
  <c r="AM337" i="1" s="1"/>
  <c r="AL336" i="1"/>
  <c r="AM336" i="1" s="1"/>
  <c r="AL335" i="1"/>
  <c r="AM335" i="1" s="1"/>
  <c r="AL334" i="1"/>
  <c r="AM334" i="1" s="1"/>
  <c r="AL333" i="1"/>
  <c r="AM333" i="1" s="1"/>
  <c r="AL332" i="1"/>
  <c r="AM332" i="1" s="1"/>
  <c r="AL331" i="1"/>
  <c r="AM331" i="1" s="1"/>
  <c r="AL330" i="1"/>
  <c r="AM330" i="1" s="1"/>
  <c r="AL329" i="1"/>
  <c r="AM329" i="1" s="1"/>
  <c r="AL328" i="1"/>
  <c r="AM328" i="1" s="1"/>
  <c r="AL327" i="1"/>
  <c r="AM327" i="1" s="1"/>
  <c r="AL326" i="1"/>
  <c r="AM326" i="1" s="1"/>
  <c r="AL325" i="1"/>
  <c r="AM325" i="1" s="1"/>
  <c r="AL324" i="1"/>
  <c r="AM324" i="1" s="1"/>
  <c r="AL323" i="1"/>
  <c r="AM323" i="1" s="1"/>
  <c r="AL322" i="1"/>
  <c r="AM322" i="1" s="1"/>
  <c r="AL321" i="1"/>
  <c r="AM321" i="1" s="1"/>
  <c r="AL320" i="1"/>
  <c r="AM320" i="1" s="1"/>
  <c r="AL319" i="1"/>
  <c r="AM319" i="1" s="1"/>
  <c r="AL318" i="1"/>
  <c r="AM318" i="1" s="1"/>
  <c r="AL317" i="1"/>
  <c r="AM317" i="1" s="1"/>
  <c r="AL316" i="1"/>
  <c r="AM316" i="1" s="1"/>
  <c r="AL315" i="1"/>
  <c r="AM315" i="1" s="1"/>
  <c r="AL314" i="1"/>
  <c r="AM314" i="1" s="1"/>
  <c r="AL313" i="1"/>
  <c r="AM313" i="1" s="1"/>
  <c r="AL312" i="1"/>
  <c r="AM312" i="1" s="1"/>
  <c r="AL311" i="1"/>
  <c r="AM311" i="1" s="1"/>
  <c r="AL310" i="1"/>
  <c r="AM310" i="1" s="1"/>
  <c r="AL309" i="1"/>
  <c r="AM309" i="1" s="1"/>
  <c r="AL308" i="1"/>
  <c r="AM308" i="1" s="1"/>
  <c r="AL307" i="1"/>
  <c r="AM307" i="1" s="1"/>
  <c r="AL306" i="1"/>
  <c r="AM306" i="1" s="1"/>
  <c r="AL305" i="1"/>
  <c r="AM305" i="1" s="1"/>
  <c r="AL304" i="1"/>
  <c r="AM304" i="1" s="1"/>
  <c r="AL303" i="1"/>
  <c r="AM303" i="1" s="1"/>
  <c r="AL302" i="1"/>
  <c r="AM302" i="1" s="1"/>
  <c r="AL301" i="1"/>
  <c r="AM301" i="1" s="1"/>
  <c r="AL300" i="1"/>
  <c r="AM300" i="1" s="1"/>
  <c r="AL299" i="1"/>
  <c r="AM299" i="1" s="1"/>
  <c r="AL298" i="1"/>
  <c r="AM298" i="1" s="1"/>
  <c r="AL297" i="1"/>
  <c r="AM297" i="1" s="1"/>
  <c r="AL296" i="1"/>
  <c r="AM296" i="1" s="1"/>
  <c r="AL295" i="1"/>
  <c r="AM295" i="1" s="1"/>
  <c r="AL294" i="1"/>
  <c r="AM294" i="1" s="1"/>
  <c r="AL293" i="1"/>
  <c r="AM293" i="1" s="1"/>
  <c r="AL292" i="1"/>
  <c r="AM292" i="1" s="1"/>
  <c r="AL291" i="1"/>
  <c r="AM291" i="1" s="1"/>
  <c r="AL290" i="1"/>
  <c r="AM290" i="1" s="1"/>
  <c r="AL289" i="1"/>
  <c r="AM289" i="1" s="1"/>
  <c r="AL288" i="1"/>
  <c r="AM288" i="1" s="1"/>
  <c r="AL287" i="1"/>
  <c r="AM287" i="1" s="1"/>
  <c r="AL286" i="1"/>
  <c r="AM286" i="1" s="1"/>
  <c r="AL285" i="1"/>
  <c r="AM285" i="1" s="1"/>
  <c r="AL284" i="1"/>
  <c r="AM284" i="1" s="1"/>
  <c r="AL283" i="1"/>
  <c r="AM283" i="1" s="1"/>
  <c r="AL282" i="1"/>
  <c r="AM282" i="1" s="1"/>
  <c r="AL281" i="1"/>
  <c r="AM281" i="1" s="1"/>
  <c r="AL280" i="1"/>
  <c r="AM280" i="1" s="1"/>
  <c r="AL279" i="1"/>
  <c r="AM279" i="1" s="1"/>
  <c r="AL278" i="1"/>
  <c r="AM278" i="1" s="1"/>
  <c r="AL277" i="1"/>
  <c r="AM277" i="1" s="1"/>
  <c r="AL276" i="1"/>
  <c r="AM276" i="1" s="1"/>
  <c r="AL275" i="1"/>
  <c r="AM275" i="1" s="1"/>
  <c r="AL274" i="1"/>
  <c r="AM274" i="1" s="1"/>
  <c r="AL273" i="1"/>
  <c r="AM273" i="1" s="1"/>
  <c r="AL272" i="1"/>
  <c r="AM272" i="1" s="1"/>
  <c r="AL271" i="1"/>
  <c r="AM271" i="1" s="1"/>
  <c r="AL270" i="1"/>
  <c r="AM270" i="1" s="1"/>
  <c r="AL269" i="1"/>
  <c r="AM269" i="1" s="1"/>
  <c r="AL268" i="1"/>
  <c r="AM268" i="1" s="1"/>
  <c r="AL267" i="1"/>
  <c r="AM267" i="1" s="1"/>
  <c r="AL264" i="1"/>
  <c r="AM264" i="1" s="1"/>
  <c r="AL263" i="1"/>
  <c r="AM263" i="1" s="1"/>
  <c r="AL262" i="1"/>
  <c r="AM262" i="1" s="1"/>
  <c r="AL261" i="1"/>
  <c r="AM261" i="1" s="1"/>
  <c r="AL260" i="1"/>
  <c r="AM260" i="1" s="1"/>
  <c r="AL259" i="1"/>
  <c r="AM259" i="1" s="1"/>
  <c r="AL258" i="1"/>
  <c r="AM258" i="1" s="1"/>
  <c r="AL257" i="1"/>
  <c r="AM257" i="1" s="1"/>
  <c r="AL256" i="1"/>
  <c r="AM256" i="1" s="1"/>
  <c r="AL255" i="1"/>
  <c r="AM255" i="1" s="1"/>
  <c r="AL254" i="1"/>
  <c r="AM254" i="1" s="1"/>
  <c r="AL253" i="1"/>
  <c r="AM253" i="1" s="1"/>
  <c r="AL252" i="1"/>
  <c r="AM252" i="1" s="1"/>
  <c r="AL251" i="1"/>
  <c r="AM251" i="1" s="1"/>
  <c r="AL250" i="1"/>
  <c r="AM250" i="1" s="1"/>
  <c r="AL249" i="1"/>
  <c r="AM249" i="1" s="1"/>
  <c r="AL248" i="1"/>
  <c r="AM248" i="1" s="1"/>
  <c r="AL247" i="1"/>
  <c r="AM247" i="1" s="1"/>
  <c r="AL246" i="1"/>
  <c r="AM246" i="1" s="1"/>
  <c r="AL245" i="1"/>
  <c r="AM245" i="1" s="1"/>
  <c r="AL244" i="1"/>
  <c r="AM244" i="1" s="1"/>
  <c r="AL243" i="1"/>
  <c r="AM243" i="1" s="1"/>
  <c r="AL242" i="1"/>
  <c r="AM242" i="1" s="1"/>
  <c r="AL241" i="1"/>
  <c r="AM241" i="1" s="1"/>
  <c r="AL240" i="1"/>
  <c r="AM240" i="1" s="1"/>
  <c r="AL239" i="1"/>
  <c r="AM239" i="1" s="1"/>
  <c r="AL238" i="1"/>
  <c r="AM238" i="1" s="1"/>
  <c r="AL237" i="1"/>
  <c r="AM237" i="1" s="1"/>
  <c r="AL236" i="1"/>
  <c r="AM236" i="1" s="1"/>
  <c r="AL235" i="1"/>
  <c r="AM235" i="1" s="1"/>
  <c r="AL234" i="1"/>
  <c r="AM234" i="1" s="1"/>
  <c r="AL233" i="1"/>
  <c r="AM233" i="1" s="1"/>
  <c r="AL232" i="1"/>
  <c r="AM232" i="1" s="1"/>
  <c r="AL231" i="1"/>
  <c r="AM231" i="1" s="1"/>
  <c r="AL230" i="1"/>
  <c r="AM230" i="1" s="1"/>
  <c r="AL229" i="1"/>
  <c r="AM229" i="1" s="1"/>
  <c r="AL228" i="1"/>
  <c r="AM228" i="1" s="1"/>
  <c r="AL227" i="1"/>
  <c r="AM227" i="1" s="1"/>
  <c r="AL226" i="1"/>
  <c r="AM226" i="1" s="1"/>
  <c r="AL225" i="1"/>
  <c r="AM225" i="1" s="1"/>
  <c r="AL224" i="1"/>
  <c r="AM224" i="1" s="1"/>
  <c r="AL223" i="1"/>
  <c r="AM223" i="1" s="1"/>
  <c r="AL222" i="1"/>
  <c r="AM222" i="1" s="1"/>
  <c r="AL221" i="1"/>
  <c r="AM221" i="1" s="1"/>
  <c r="AL220" i="1"/>
  <c r="AM220" i="1" s="1"/>
  <c r="AL219" i="1"/>
  <c r="AM219" i="1" s="1"/>
  <c r="AL218" i="1"/>
  <c r="AM218" i="1" s="1"/>
  <c r="AL217" i="1"/>
  <c r="AM217" i="1" s="1"/>
  <c r="AL216" i="1"/>
  <c r="AM216" i="1" s="1"/>
  <c r="AL215" i="1"/>
  <c r="AM215" i="1" s="1"/>
  <c r="AL214" i="1"/>
  <c r="AM214" i="1" s="1"/>
  <c r="AL213" i="1"/>
  <c r="AM213" i="1" s="1"/>
  <c r="AL212" i="1"/>
  <c r="AM212" i="1" s="1"/>
  <c r="AL211" i="1"/>
  <c r="AM211" i="1" s="1"/>
  <c r="AL210" i="1"/>
  <c r="AM210" i="1" s="1"/>
  <c r="AL209" i="1"/>
  <c r="AM209" i="1" s="1"/>
  <c r="AL206" i="1"/>
  <c r="AM206" i="1" s="1"/>
  <c r="AL205" i="1"/>
  <c r="AM205" i="1" s="1"/>
  <c r="AL204" i="1"/>
  <c r="AM204" i="1" s="1"/>
  <c r="AL203" i="1"/>
  <c r="AM203" i="1" s="1"/>
  <c r="AL202" i="1"/>
  <c r="AM202" i="1" s="1"/>
  <c r="AL201" i="1"/>
  <c r="AM201" i="1" s="1"/>
  <c r="AL200" i="1"/>
  <c r="AM200" i="1" s="1"/>
  <c r="AL199" i="1"/>
  <c r="AM199" i="1" s="1"/>
  <c r="AL196" i="1"/>
  <c r="AM196" i="1" s="1"/>
  <c r="AL195" i="1"/>
  <c r="AM195" i="1" s="1"/>
  <c r="AL194" i="1"/>
  <c r="AM194" i="1" s="1"/>
  <c r="AL193" i="1"/>
  <c r="AM193" i="1" s="1"/>
  <c r="AL188" i="1"/>
  <c r="AM188" i="1" s="1"/>
  <c r="AL187" i="1"/>
  <c r="AM187" i="1" s="1"/>
  <c r="AL186" i="1"/>
  <c r="AM186" i="1" s="1"/>
  <c r="AL185" i="1"/>
  <c r="AM185" i="1" s="1"/>
  <c r="AL184" i="1"/>
  <c r="AM184" i="1" s="1"/>
  <c r="AL183" i="1"/>
  <c r="AM183" i="1" s="1"/>
  <c r="AL182" i="1"/>
  <c r="AM182" i="1" s="1"/>
  <c r="AL181" i="1"/>
  <c r="AM181" i="1" s="1"/>
  <c r="AL180" i="1"/>
  <c r="AM180" i="1" s="1"/>
  <c r="AL179" i="1"/>
  <c r="AM179" i="1" s="1"/>
  <c r="AL178" i="1"/>
  <c r="AM178" i="1" s="1"/>
  <c r="AL177" i="1"/>
  <c r="AM177" i="1" s="1"/>
  <c r="AL176" i="1"/>
  <c r="AM176" i="1" s="1"/>
  <c r="AL175" i="1"/>
  <c r="AM175" i="1" s="1"/>
  <c r="AL174" i="1"/>
  <c r="AM174" i="1" s="1"/>
  <c r="AL173" i="1"/>
  <c r="AM173" i="1" s="1"/>
  <c r="AL172" i="1"/>
  <c r="AM172" i="1" s="1"/>
  <c r="AL171" i="1"/>
  <c r="AM171" i="1" s="1"/>
  <c r="AL170" i="1"/>
  <c r="AM170" i="1" s="1"/>
  <c r="AL169" i="1"/>
  <c r="AM169" i="1" s="1"/>
  <c r="AL168" i="1"/>
  <c r="AM168" i="1" s="1"/>
  <c r="AL167" i="1"/>
  <c r="AM167" i="1" s="1"/>
  <c r="AL166" i="1"/>
  <c r="AM166" i="1" s="1"/>
  <c r="AL165" i="1"/>
  <c r="AM165" i="1" s="1"/>
  <c r="AL164" i="1"/>
  <c r="AM164" i="1" s="1"/>
  <c r="AL163" i="1"/>
  <c r="AM163" i="1" s="1"/>
  <c r="AL162" i="1"/>
  <c r="AM162" i="1" s="1"/>
  <c r="AL161" i="1"/>
  <c r="AM161" i="1" s="1"/>
  <c r="AL160" i="1"/>
  <c r="AM160" i="1" s="1"/>
  <c r="AL159" i="1"/>
  <c r="AM159" i="1" s="1"/>
  <c r="AL158" i="1"/>
  <c r="AM158" i="1" s="1"/>
  <c r="AL157" i="1"/>
  <c r="AM157" i="1" s="1"/>
  <c r="AL156" i="1"/>
  <c r="AM156" i="1" s="1"/>
  <c r="AL155" i="1"/>
  <c r="AM155" i="1" s="1"/>
  <c r="AL154" i="1"/>
  <c r="AM154" i="1" s="1"/>
  <c r="AL153" i="1"/>
  <c r="AM153" i="1" s="1"/>
  <c r="AL152" i="1"/>
  <c r="AM152" i="1" s="1"/>
  <c r="AL151" i="1"/>
  <c r="AM151" i="1" s="1"/>
  <c r="AL150" i="1"/>
  <c r="AM150" i="1" s="1"/>
  <c r="AL149" i="1"/>
  <c r="AM149" i="1" s="1"/>
  <c r="AL148" i="1"/>
  <c r="AM148" i="1" s="1"/>
  <c r="AL147" i="1"/>
  <c r="AM147" i="1" s="1"/>
  <c r="AL146" i="1"/>
  <c r="AM146" i="1" s="1"/>
  <c r="AL145" i="1"/>
  <c r="AM145" i="1" s="1"/>
  <c r="AL144" i="1"/>
  <c r="AM144" i="1" s="1"/>
  <c r="AL143" i="1"/>
  <c r="AM143" i="1" s="1"/>
  <c r="AL142" i="1"/>
  <c r="AM142" i="1" s="1"/>
  <c r="AL141" i="1"/>
  <c r="AM141" i="1" s="1"/>
  <c r="AL140" i="1"/>
  <c r="AM140" i="1" s="1"/>
  <c r="AL139" i="1"/>
  <c r="AM139" i="1" s="1"/>
  <c r="AL138" i="1"/>
  <c r="AM138" i="1" s="1"/>
  <c r="AL137" i="1"/>
  <c r="AM137" i="1" s="1"/>
  <c r="AL136" i="1"/>
  <c r="AM136" i="1" s="1"/>
  <c r="AL135" i="1"/>
  <c r="AM135" i="1" s="1"/>
  <c r="AL134" i="1"/>
  <c r="AM134" i="1" s="1"/>
  <c r="AL133" i="1"/>
  <c r="AM133" i="1" s="1"/>
  <c r="AL132" i="1"/>
  <c r="AM132" i="1" s="1"/>
  <c r="AL131" i="1"/>
  <c r="AM131" i="1" s="1"/>
  <c r="AL130" i="1"/>
  <c r="AM130" i="1" s="1"/>
  <c r="AL129" i="1"/>
  <c r="AM129" i="1" s="1"/>
  <c r="AL128" i="1"/>
  <c r="AM128" i="1" s="1"/>
  <c r="AL127" i="1"/>
  <c r="AM127" i="1" s="1"/>
  <c r="AL126" i="1"/>
  <c r="AM126" i="1" s="1"/>
  <c r="AL125" i="1"/>
  <c r="AM125" i="1" s="1"/>
  <c r="AL124" i="1"/>
  <c r="AM124" i="1" s="1"/>
  <c r="AL123" i="1"/>
  <c r="AM123" i="1" s="1"/>
  <c r="AL122" i="1"/>
  <c r="AM122" i="1" s="1"/>
  <c r="AL121" i="1"/>
  <c r="AM121" i="1" s="1"/>
  <c r="AL120" i="1"/>
  <c r="AM120" i="1" s="1"/>
  <c r="AL119" i="1"/>
  <c r="AM119" i="1" s="1"/>
  <c r="AL118" i="1"/>
  <c r="AM118" i="1" s="1"/>
  <c r="AL117" i="1"/>
  <c r="AM117" i="1" s="1"/>
  <c r="AL116" i="1"/>
  <c r="AM116" i="1" s="1"/>
  <c r="AL115" i="1"/>
  <c r="AM115" i="1" s="1"/>
  <c r="AL114" i="1"/>
  <c r="AM114" i="1" s="1"/>
  <c r="AL113" i="1"/>
  <c r="AM113" i="1" s="1"/>
  <c r="AL112" i="1"/>
  <c r="AM112" i="1" s="1"/>
  <c r="AL111" i="1"/>
  <c r="AM111" i="1" s="1"/>
  <c r="AL108" i="1"/>
  <c r="AM108" i="1" s="1"/>
  <c r="AL107" i="1"/>
  <c r="AM107" i="1" s="1"/>
  <c r="AL106" i="1"/>
  <c r="AM106" i="1" s="1"/>
  <c r="AL105" i="1"/>
  <c r="AM105" i="1" s="1"/>
  <c r="AL104" i="1"/>
  <c r="AM104" i="1" s="1"/>
  <c r="AL103" i="1"/>
  <c r="AM103" i="1" s="1"/>
  <c r="AL102" i="1"/>
  <c r="AM102" i="1" s="1"/>
  <c r="AL101" i="1"/>
  <c r="AM101" i="1" s="1"/>
  <c r="AL100" i="1"/>
  <c r="AM100" i="1" s="1"/>
  <c r="AL99" i="1"/>
  <c r="AM99" i="1" s="1"/>
  <c r="AL98" i="1"/>
  <c r="AM98" i="1" s="1"/>
  <c r="AL97" i="1"/>
  <c r="AM97" i="1" s="1"/>
  <c r="AL96" i="1"/>
  <c r="AM96" i="1" s="1"/>
  <c r="AL95" i="1"/>
  <c r="AM95" i="1" s="1"/>
  <c r="AL94" i="1"/>
  <c r="AM94" i="1" s="1"/>
  <c r="AL93" i="1"/>
  <c r="AM93" i="1" s="1"/>
  <c r="AL92" i="1"/>
  <c r="AM92" i="1" s="1"/>
  <c r="AL91" i="1"/>
  <c r="AM91" i="1" s="1"/>
  <c r="AL90" i="1"/>
  <c r="AM90" i="1" s="1"/>
  <c r="AL89" i="1"/>
  <c r="AM89" i="1" s="1"/>
  <c r="AL88" i="1"/>
  <c r="AM88" i="1" s="1"/>
  <c r="AL85" i="1"/>
  <c r="AM85" i="1" s="1"/>
  <c r="AL84" i="1"/>
  <c r="AM84" i="1" s="1"/>
  <c r="AL81" i="1"/>
  <c r="AM81" i="1" s="1"/>
  <c r="AL80" i="1"/>
  <c r="AM80" i="1" s="1"/>
  <c r="AL79" i="1"/>
  <c r="AM79" i="1" s="1"/>
  <c r="AL78" i="1"/>
  <c r="AM78" i="1" s="1"/>
  <c r="AL77" i="1"/>
  <c r="AM77" i="1" s="1"/>
  <c r="AL76" i="1"/>
  <c r="AM76" i="1" s="1"/>
  <c r="AL75" i="1"/>
  <c r="AM75" i="1" s="1"/>
  <c r="AL74" i="1"/>
  <c r="AM74" i="1" s="1"/>
  <c r="AL73" i="1"/>
  <c r="AM73" i="1" s="1"/>
  <c r="AL72" i="1"/>
  <c r="AM72" i="1" s="1"/>
  <c r="AL71" i="1"/>
  <c r="AM71" i="1" s="1"/>
  <c r="AL70" i="1"/>
  <c r="AM70" i="1" s="1"/>
  <c r="AL69" i="1"/>
  <c r="AM69" i="1" s="1"/>
  <c r="AL68" i="1"/>
  <c r="AM68" i="1" s="1"/>
  <c r="AL67" i="1"/>
  <c r="AM67" i="1" s="1"/>
  <c r="AL66" i="1"/>
  <c r="AM66" i="1" s="1"/>
  <c r="AL65" i="1"/>
  <c r="AM65" i="1" s="1"/>
  <c r="AL64" i="1"/>
  <c r="AM64" i="1" s="1"/>
  <c r="AL63" i="1"/>
  <c r="AM63" i="1" s="1"/>
  <c r="AL62" i="1"/>
  <c r="AM62" i="1" s="1"/>
  <c r="AL61" i="1"/>
  <c r="AM61" i="1" s="1"/>
  <c r="AL60" i="1"/>
  <c r="AM60" i="1" s="1"/>
  <c r="AL59" i="1"/>
  <c r="AM59" i="1" s="1"/>
  <c r="AL58" i="1"/>
  <c r="AM58" i="1" s="1"/>
  <c r="AL57" i="1"/>
  <c r="AM57" i="1" s="1"/>
  <c r="AL56" i="1"/>
  <c r="AM56" i="1" s="1"/>
  <c r="AL55" i="1"/>
  <c r="AM55" i="1" s="1"/>
  <c r="AL54" i="1"/>
  <c r="AM54" i="1" s="1"/>
  <c r="AL53" i="1"/>
  <c r="AM53" i="1" s="1"/>
  <c r="AL52" i="1"/>
  <c r="AM52" i="1" s="1"/>
  <c r="AL51" i="1"/>
  <c r="AM51" i="1" s="1"/>
  <c r="AL50" i="1"/>
  <c r="AM50" i="1" s="1"/>
  <c r="AL49" i="1"/>
  <c r="AM49" i="1" s="1"/>
  <c r="AL48" i="1"/>
  <c r="AM48" i="1" s="1"/>
  <c r="AL47" i="1"/>
  <c r="AM47" i="1" s="1"/>
  <c r="AL46" i="1"/>
  <c r="AM46" i="1" s="1"/>
  <c r="AL43" i="1"/>
  <c r="AM43" i="1" s="1"/>
  <c r="AL42" i="1"/>
  <c r="AM42" i="1" s="1"/>
  <c r="AL41" i="1"/>
  <c r="AM41" i="1" s="1"/>
  <c r="AL39" i="1"/>
  <c r="AI378" i="1"/>
  <c r="AI377" i="1"/>
  <c r="AI376" i="1"/>
  <c r="AI375" i="1"/>
  <c r="AI374" i="1"/>
  <c r="AI373" i="1"/>
  <c r="AI372" i="1"/>
  <c r="AI371" i="1"/>
  <c r="AI370" i="1"/>
  <c r="AI369" i="1"/>
  <c r="AI368" i="1"/>
  <c r="AI367" i="1"/>
  <c r="AI366" i="1"/>
  <c r="AI365" i="1"/>
  <c r="AI364" i="1"/>
  <c r="AI363" i="1"/>
  <c r="AI362" i="1"/>
  <c r="AI361" i="1"/>
  <c r="AI360" i="1"/>
  <c r="AI359" i="1"/>
  <c r="AI358" i="1"/>
  <c r="AI357" i="1"/>
  <c r="AI356" i="1"/>
  <c r="AI355" i="1"/>
  <c r="AI354" i="1"/>
  <c r="AI353" i="1"/>
  <c r="AI352" i="1"/>
  <c r="AI351" i="1"/>
  <c r="AI350" i="1"/>
  <c r="AI349" i="1"/>
  <c r="AI348" i="1"/>
  <c r="AI347" i="1"/>
  <c r="AI346" i="1"/>
  <c r="AI345" i="1"/>
  <c r="AI344" i="1"/>
  <c r="AI343" i="1"/>
  <c r="AI342" i="1"/>
  <c r="AI341" i="1"/>
  <c r="AI340" i="1"/>
  <c r="AI339" i="1"/>
  <c r="AI338" i="1"/>
  <c r="AI337" i="1"/>
  <c r="AI336" i="1"/>
  <c r="AI335" i="1"/>
  <c r="AI334" i="1"/>
  <c r="AI333" i="1"/>
  <c r="AI332" i="1"/>
  <c r="AI331" i="1"/>
  <c r="AI330" i="1"/>
  <c r="AI329" i="1"/>
  <c r="AI328" i="1"/>
  <c r="AI327" i="1"/>
  <c r="AI326" i="1"/>
  <c r="AI325" i="1"/>
  <c r="AI324" i="1"/>
  <c r="AI323" i="1"/>
  <c r="AI322" i="1"/>
  <c r="AI321" i="1"/>
  <c r="AI320" i="1"/>
  <c r="AI319" i="1"/>
  <c r="AI318" i="1"/>
  <c r="AI317" i="1"/>
  <c r="AI316" i="1"/>
  <c r="AI315" i="1"/>
  <c r="AI314" i="1"/>
  <c r="AI313" i="1"/>
  <c r="AI312" i="1"/>
  <c r="AI311" i="1"/>
  <c r="AI310" i="1"/>
  <c r="AI309" i="1"/>
  <c r="AI308" i="1"/>
  <c r="AI307" i="1"/>
  <c r="AI306" i="1"/>
  <c r="AI305" i="1"/>
  <c r="AI304"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M39" i="1" l="1"/>
  <c r="AL40" i="1"/>
  <c r="AI40" i="1"/>
  <c r="AP41" i="1" l="1"/>
  <c r="AQ41" i="1" s="1"/>
  <c r="AP40" i="1"/>
  <c r="AQ40" i="1" s="1"/>
  <c r="A37" i="1"/>
  <c r="A36" i="1"/>
  <c r="AM40" i="1"/>
  <c r="C38" i="1" l="1"/>
  <c r="AQ42" i="1"/>
  <c r="P22" i="1" s="1"/>
  <c r="AL379" i="1" l="1"/>
  <c r="AM379" i="1" s="1"/>
  <c r="AL378" i="1"/>
  <c r="AM378" i="1" s="1"/>
  <c r="AL87" i="1"/>
  <c r="AM87" i="1" s="1"/>
  <c r="AL86" i="1"/>
  <c r="AM86" i="1" s="1"/>
  <c r="AL197" i="1"/>
  <c r="AM197" i="1" s="1"/>
  <c r="AL198" i="1"/>
  <c r="AM198" i="1" s="1"/>
  <c r="AL191" i="1"/>
  <c r="AM191" i="1" s="1"/>
  <c r="AL192" i="1"/>
  <c r="AM192" i="1" s="1"/>
  <c r="AL208" i="1"/>
  <c r="AM208" i="1" s="1"/>
  <c r="AL207" i="1"/>
  <c r="AM207" i="1" s="1"/>
  <c r="AL109" i="1"/>
  <c r="AM109" i="1" s="1"/>
  <c r="AL110" i="1"/>
  <c r="AM110" i="1" s="1"/>
  <c r="AL83" i="1"/>
  <c r="AM83" i="1" s="1"/>
  <c r="AL82" i="1"/>
  <c r="AM82" i="1" s="1"/>
  <c r="AL347" i="1"/>
  <c r="AM347" i="1" s="1"/>
  <c r="AL348" i="1"/>
  <c r="AM348" i="1" s="1"/>
  <c r="AC97" i="1"/>
  <c r="AD97" i="1" s="1"/>
  <c r="AL189" i="1"/>
  <c r="AM189" i="1" s="1"/>
  <c r="AL190" i="1"/>
  <c r="AM190" i="1" s="1"/>
  <c r="AL44" i="1"/>
  <c r="AL45" i="1"/>
  <c r="AM45" i="1" s="1"/>
  <c r="AL266" i="1"/>
  <c r="AM266" i="1" s="1"/>
  <c r="AL265" i="1"/>
  <c r="AM265" i="1" s="1"/>
  <c r="AC46" i="1"/>
  <c r="AD46" i="1" s="1"/>
  <c r="AC124" i="1"/>
  <c r="AD124" i="1" s="1"/>
  <c r="AD168" i="1"/>
  <c r="AC144" i="1"/>
  <c r="AD144" i="1" s="1"/>
  <c r="AC130" i="1"/>
  <c r="AD130" i="1" s="1"/>
  <c r="AC87" i="1"/>
  <c r="AD87" i="1" s="1"/>
  <c r="AC82" i="1"/>
  <c r="AD82" i="1" s="1"/>
  <c r="AC151" i="1"/>
  <c r="AD151" i="1" s="1"/>
  <c r="AC95" i="1"/>
  <c r="AD95" i="1" s="1"/>
  <c r="AC150" i="1"/>
  <c r="AD150" i="1" s="1"/>
  <c r="AC125" i="1"/>
  <c r="AD125" i="1" s="1"/>
  <c r="AC50" i="1"/>
  <c r="AD50" i="1" s="1"/>
  <c r="AC113" i="1"/>
  <c r="AD113" i="1" s="1"/>
  <c r="AC80" i="1"/>
  <c r="AD80" i="1" s="1"/>
  <c r="AC120" i="1"/>
  <c r="AD120" i="1" s="1"/>
  <c r="AC119" i="1"/>
  <c r="AD119" i="1" s="1"/>
  <c r="AC131" i="1"/>
  <c r="AD131" i="1" s="1"/>
  <c r="AD177" i="1"/>
  <c r="AC63" i="1"/>
  <c r="AD63" i="1" s="1"/>
  <c r="AC88" i="1"/>
  <c r="AD88" i="1" s="1"/>
  <c r="AC62" i="1"/>
  <c r="AD62" i="1" s="1"/>
  <c r="AC139" i="1"/>
  <c r="AD139" i="1" s="1"/>
  <c r="AC84" i="1"/>
  <c r="AD84" i="1" s="1"/>
  <c r="AC157" i="1"/>
  <c r="AD157" i="1" s="1"/>
  <c r="AD197" i="1"/>
  <c r="AD163" i="1"/>
  <c r="AC53" i="1"/>
  <c r="AD53" i="1" s="1"/>
  <c r="AC76" i="1"/>
  <c r="AD76" i="1" s="1"/>
  <c r="AC149" i="1"/>
  <c r="AD149" i="1" s="1"/>
  <c r="AC49" i="1"/>
  <c r="AD49" i="1" s="1"/>
  <c r="AD195" i="1"/>
  <c r="AD176" i="1"/>
  <c r="AC96" i="1"/>
  <c r="AD96" i="1" s="1"/>
  <c r="AC122" i="1"/>
  <c r="AD122" i="1" s="1"/>
  <c r="AC45" i="1"/>
  <c r="AD45" i="1" s="1"/>
  <c r="AC121" i="1"/>
  <c r="AD121" i="1" s="1"/>
  <c r="AC143" i="1"/>
  <c r="AD143" i="1" s="1"/>
  <c r="AD188" i="1"/>
  <c r="AC128" i="1"/>
  <c r="AD128" i="1" s="1"/>
  <c r="AC126" i="1"/>
  <c r="AD126" i="1" s="1"/>
  <c r="AD182" i="1"/>
  <c r="AD187" i="1"/>
  <c r="AC118" i="1"/>
  <c r="AD118" i="1" s="1"/>
  <c r="AC83" i="1"/>
  <c r="AD83" i="1" s="1"/>
  <c r="AC138" i="1"/>
  <c r="AD138" i="1" s="1"/>
  <c r="AC148" i="1"/>
  <c r="AD148" i="1" s="1"/>
  <c r="AD191" i="1"/>
  <c r="AC44" i="1"/>
  <c r="AD44" i="1" s="1"/>
  <c r="AC59" i="1"/>
  <c r="AD59" i="1" s="1"/>
  <c r="AD204" i="1"/>
  <c r="AD200" i="1"/>
  <c r="AC42" i="1"/>
  <c r="AD42" i="1" s="1"/>
  <c r="AC134" i="1"/>
  <c r="AD134" i="1" s="1"/>
  <c r="AC56" i="1"/>
  <c r="AD56" i="1" s="1"/>
  <c r="AC117" i="1"/>
  <c r="AD117" i="1" s="1"/>
  <c r="AC41" i="1"/>
  <c r="AD41" i="1" s="1"/>
  <c r="AC142" i="1"/>
  <c r="AD142" i="1" s="1"/>
  <c r="AC108" i="1"/>
  <c r="AD108" i="1" s="1"/>
  <c r="AC85" i="1"/>
  <c r="AD85" i="1" s="1"/>
  <c r="AC54" i="1"/>
  <c r="AD54" i="1" s="1"/>
  <c r="AC65" i="1"/>
  <c r="AD65" i="1" s="1"/>
  <c r="AC93" i="1"/>
  <c r="AD93" i="1" s="1"/>
  <c r="AC90" i="1"/>
  <c r="AD90" i="1" s="1"/>
  <c r="AD178" i="1"/>
  <c r="AD193" i="1"/>
  <c r="AC55" i="1"/>
  <c r="AD55" i="1" s="1"/>
  <c r="AD192" i="1"/>
  <c r="AD169" i="1"/>
  <c r="AD194" i="1"/>
  <c r="AC106" i="1"/>
  <c r="AD106" i="1" s="1"/>
  <c r="AC39" i="1"/>
  <c r="AC136" i="1"/>
  <c r="AD136" i="1" s="1"/>
  <c r="AC101" i="1"/>
  <c r="AD101" i="1" s="1"/>
  <c r="AC71" i="1"/>
  <c r="AD71" i="1" s="1"/>
  <c r="AC146" i="1"/>
  <c r="AD146" i="1" s="1"/>
  <c r="AD185" i="1"/>
  <c r="AD184" i="1"/>
  <c r="AD164" i="1"/>
  <c r="AC127" i="1"/>
  <c r="AD127" i="1" s="1"/>
  <c r="AC155" i="1"/>
  <c r="AD155" i="1" s="1"/>
  <c r="AC147" i="1"/>
  <c r="AD147" i="1" s="1"/>
  <c r="AD171" i="1"/>
  <c r="AC72" i="1"/>
  <c r="AD72" i="1" s="1"/>
  <c r="AC107" i="1"/>
  <c r="AD107" i="1" s="1"/>
  <c r="AC129" i="1"/>
  <c r="AD129" i="1" s="1"/>
  <c r="AC116" i="1"/>
  <c r="AD116" i="1" s="1"/>
  <c r="AD196" i="1"/>
  <c r="AD181" i="1"/>
  <c r="AC61" i="1"/>
  <c r="AD61" i="1" s="1"/>
  <c r="AC86" i="1"/>
  <c r="AD86" i="1" s="1"/>
  <c r="AC105" i="1"/>
  <c r="AD105" i="1" s="1"/>
  <c r="AC145" i="1"/>
  <c r="AD145" i="1" s="1"/>
  <c r="AD165" i="1"/>
  <c r="AC110" i="1"/>
  <c r="AD110" i="1" s="1"/>
  <c r="AC67" i="1"/>
  <c r="AD67" i="1" s="1"/>
  <c r="AD173" i="1"/>
  <c r="AC137" i="1"/>
  <c r="AD137" i="1" s="1"/>
  <c r="AC47" i="1"/>
  <c r="AD47" i="1" s="1"/>
  <c r="AC109" i="1"/>
  <c r="AD109" i="1" s="1"/>
  <c r="AD175" i="1"/>
  <c r="AC91" i="1"/>
  <c r="AD91" i="1" s="1"/>
  <c r="AD160" i="1"/>
  <c r="AC135" i="1"/>
  <c r="AD135" i="1" s="1"/>
  <c r="AC153" i="1"/>
  <c r="AD153" i="1" s="1"/>
  <c r="AC64" i="1"/>
  <c r="AD64" i="1" s="1"/>
  <c r="AC69" i="1"/>
  <c r="AD69" i="1" s="1"/>
  <c r="AC104" i="1"/>
  <c r="AD104" i="1" s="1"/>
  <c r="AD167" i="1"/>
  <c r="AC58" i="1"/>
  <c r="AD58" i="1" s="1"/>
  <c r="AD179" i="1"/>
  <c r="AC159" i="1"/>
  <c r="AD159" i="1" s="1"/>
  <c r="AD198" i="1"/>
  <c r="AD161" i="1"/>
  <c r="AC141" i="1"/>
  <c r="AD141" i="1" s="1"/>
  <c r="AD183" i="1"/>
  <c r="AD172" i="1"/>
  <c r="AD170" i="1"/>
  <c r="AC94" i="1"/>
  <c r="AD94" i="1" s="1"/>
  <c r="AD166" i="1"/>
  <c r="AD174" i="1"/>
  <c r="AC98" i="1"/>
  <c r="AD98" i="1" s="1"/>
  <c r="AC52" i="1"/>
  <c r="AD52" i="1" s="1"/>
  <c r="AC123" i="1"/>
  <c r="AD123" i="1" s="1"/>
  <c r="AC68" i="1"/>
  <c r="AD68" i="1" s="1"/>
  <c r="AC73" i="1"/>
  <c r="AD73" i="1" s="1"/>
  <c r="AC152" i="1"/>
  <c r="AD152" i="1" s="1"/>
  <c r="AC114" i="1"/>
  <c r="AD114" i="1" s="1"/>
  <c r="AD180" i="1"/>
  <c r="AC57" i="1"/>
  <c r="AD57" i="1" s="1"/>
  <c r="AC115" i="1"/>
  <c r="AD115" i="1" s="1"/>
  <c r="AC74" i="1"/>
  <c r="AD74" i="1" s="1"/>
  <c r="AC81" i="1"/>
  <c r="AD81" i="1" s="1"/>
  <c r="AD203" i="1"/>
  <c r="AD202" i="1"/>
  <c r="AC79" i="1"/>
  <c r="AD79" i="1" s="1"/>
  <c r="AC140" i="1"/>
  <c r="AD140" i="1" s="1"/>
  <c r="AC102" i="1"/>
  <c r="AD102" i="1" s="1"/>
  <c r="AC100" i="1"/>
  <c r="AD100" i="1" s="1"/>
  <c r="AC43" i="1"/>
  <c r="AD43" i="1" s="1"/>
  <c r="AD186" i="1"/>
  <c r="AC70" i="1"/>
  <c r="AD70" i="1" s="1"/>
  <c r="AD199" i="1"/>
  <c r="AC103" i="1"/>
  <c r="AD103" i="1" s="1"/>
  <c r="AC133" i="1"/>
  <c r="AD133" i="1" s="1"/>
  <c r="AC60" i="1"/>
  <c r="AD60" i="1" s="1"/>
  <c r="AC156" i="1"/>
  <c r="AD156" i="1" s="1"/>
  <c r="AC51" i="1"/>
  <c r="AD51" i="1" s="1"/>
  <c r="AC89" i="1"/>
  <c r="AD89" i="1" s="1"/>
  <c r="AC40" i="1"/>
  <c r="AD40" i="1" s="1"/>
  <c r="AC92" i="1"/>
  <c r="AD92" i="1" s="1"/>
  <c r="AD201" i="1"/>
  <c r="AC78" i="1"/>
  <c r="AD78" i="1" s="1"/>
  <c r="AC75" i="1"/>
  <c r="AD75" i="1" s="1"/>
  <c r="AC158" i="1"/>
  <c r="AD158" i="1" s="1"/>
  <c r="AC132" i="1"/>
  <c r="AD132" i="1" s="1"/>
  <c r="AC48" i="1"/>
  <c r="AD48" i="1" s="1"/>
  <c r="AD189" i="1"/>
  <c r="AC112" i="1"/>
  <c r="AD112" i="1" s="1"/>
  <c r="AC66" i="1"/>
  <c r="AD66" i="1" s="1"/>
  <c r="AC111" i="1"/>
  <c r="AD111" i="1" s="1"/>
  <c r="AD190" i="1"/>
  <c r="AC77" i="1"/>
  <c r="AD77" i="1" s="1"/>
  <c r="AC154" i="1"/>
  <c r="AD154" i="1" s="1"/>
  <c r="AC99" i="1"/>
  <c r="AD99" i="1" s="1"/>
  <c r="C39" i="1"/>
  <c r="A38" i="1"/>
  <c r="AM44" i="1" l="1"/>
  <c r="AM559" i="1" s="1"/>
  <c r="Q14" i="1" s="1"/>
  <c r="AD39" i="1"/>
  <c r="AC212" i="1"/>
  <c r="AD212" i="1" s="1"/>
  <c r="AD213" i="1" s="1"/>
  <c r="A39" i="1"/>
  <c r="C40" i="1"/>
  <c r="A40" i="1" l="1"/>
  <c r="C41" i="1"/>
  <c r="R14" i="1" l="1"/>
  <c r="S14" i="1"/>
  <c r="U14" i="1" s="1"/>
  <c r="C42" i="1"/>
  <c r="A41" i="1"/>
  <c r="Q22" i="1" l="1"/>
  <c r="R22" i="1" s="1"/>
  <c r="A42" i="1"/>
  <c r="C43" i="1"/>
  <c r="U36" i="1" l="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S19" i="1"/>
  <c r="U19" i="1" s="1"/>
  <c r="S22" i="1"/>
  <c r="U22" i="1" s="1"/>
  <c r="A43" i="1"/>
  <c r="C44" i="1"/>
  <c r="S20" i="1" l="1"/>
  <c r="U20" i="1" s="1"/>
  <c r="A44" i="1"/>
  <c r="C45" i="1"/>
  <c r="C46" i="1" l="1"/>
  <c r="A45" i="1"/>
  <c r="A46" i="1" l="1"/>
  <c r="C47" i="1"/>
  <c r="A47" i="1" l="1"/>
  <c r="C48" i="1"/>
  <c r="C49" i="1" l="1"/>
  <c r="A48" i="1"/>
  <c r="A49" i="1" l="1"/>
  <c r="C50" i="1"/>
  <c r="A50" i="1" l="1"/>
  <c r="C51" i="1"/>
  <c r="A51" i="1" l="1"/>
  <c r="C52" i="1"/>
  <c r="A52" i="1" l="1"/>
  <c r="C53" i="1"/>
  <c r="A53" i="1" l="1"/>
  <c r="C54" i="1"/>
  <c r="A54" i="1" l="1"/>
  <c r="C55" i="1"/>
  <c r="A55" i="1" l="1"/>
  <c r="C56" i="1"/>
  <c r="A56" i="1" l="1"/>
  <c r="C57" i="1"/>
  <c r="A57" i="1" l="1"/>
  <c r="C58" i="1"/>
  <c r="A58" i="1" l="1"/>
  <c r="C59" i="1"/>
  <c r="A59" i="1" l="1"/>
  <c r="C60" i="1"/>
  <c r="A60" i="1" l="1"/>
  <c r="C61" i="1"/>
  <c r="C62" i="1" l="1"/>
  <c r="A61" i="1"/>
  <c r="A62" i="1" l="1"/>
  <c r="C63" i="1"/>
  <c r="C64" i="1" l="1"/>
  <c r="A63" i="1"/>
  <c r="C65" i="1" l="1"/>
  <c r="A64" i="1"/>
  <c r="A65" i="1" l="1"/>
  <c r="C66" i="1"/>
  <c r="A66" i="1" l="1"/>
  <c r="C67" i="1"/>
  <c r="A67" i="1" l="1"/>
  <c r="C68" i="1"/>
  <c r="A68" i="1" l="1"/>
  <c r="C69" i="1"/>
  <c r="C70" i="1" l="1"/>
  <c r="A69" i="1"/>
  <c r="A70" i="1" l="1"/>
  <c r="C71" i="1"/>
  <c r="A71" i="1" l="1"/>
  <c r="C72" i="1"/>
  <c r="A72" i="1" l="1"/>
  <c r="C73" i="1"/>
  <c r="C74" i="1" l="1"/>
  <c r="A73" i="1"/>
  <c r="A74" i="1" l="1"/>
  <c r="C75" i="1"/>
  <c r="C76" i="1" l="1"/>
  <c r="A75" i="1"/>
  <c r="A76" i="1" l="1"/>
  <c r="C77" i="1"/>
  <c r="C78" i="1" l="1"/>
  <c r="A77" i="1"/>
  <c r="A78" i="1" l="1"/>
  <c r="C79" i="1"/>
  <c r="A79" i="1" l="1"/>
  <c r="C80" i="1"/>
  <c r="A80" i="1" l="1"/>
  <c r="C81" i="1"/>
  <c r="C82" i="1" l="1"/>
  <c r="A81" i="1"/>
  <c r="A82" i="1" l="1"/>
  <c r="C83" i="1"/>
  <c r="A83" i="1" l="1"/>
  <c r="C84" i="1"/>
  <c r="A84" i="1" l="1"/>
  <c r="C85" i="1"/>
  <c r="C86" i="1" l="1"/>
  <c r="A85" i="1"/>
  <c r="A86" i="1" l="1"/>
  <c r="C87" i="1"/>
  <c r="C88" i="1" s="1"/>
  <c r="A87" i="1" l="1"/>
</calcChain>
</file>

<file path=xl/sharedStrings.xml><?xml version="1.0" encoding="utf-8"?>
<sst xmlns="http://schemas.openxmlformats.org/spreadsheetml/2006/main" count="3437" uniqueCount="380">
  <si>
    <t>Date</t>
  </si>
  <si>
    <t>EMPLOYEE DETAILS:</t>
  </si>
  <si>
    <t>Name</t>
  </si>
  <si>
    <t>Week Start Date</t>
  </si>
  <si>
    <t>Monday</t>
  </si>
  <si>
    <t>Tuesday</t>
  </si>
  <si>
    <t>Wednesday</t>
  </si>
  <si>
    <t>Thursday</t>
  </si>
  <si>
    <t>Friday</t>
  </si>
  <si>
    <t>Saturday</t>
  </si>
  <si>
    <t>Sunday</t>
  </si>
  <si>
    <t>Sickness</t>
  </si>
  <si>
    <t xml:space="preserve">Calendar for </t>
  </si>
  <si>
    <t>Day</t>
  </si>
  <si>
    <t>NB:</t>
  </si>
  <si>
    <t>Weekly Total</t>
  </si>
  <si>
    <t>Hours Remaining</t>
  </si>
  <si>
    <t>Comments</t>
  </si>
  <si>
    <t>Fixed Day 1</t>
  </si>
  <si>
    <t>Start Date</t>
  </si>
  <si>
    <t>End Date</t>
  </si>
  <si>
    <t>Contracted Days - Whole Session</t>
  </si>
  <si>
    <t>Total Hours to be  Worked - Whole Session</t>
  </si>
  <si>
    <t>Total Hours to be  Worked - Using Start &amp; End Dates</t>
  </si>
  <si>
    <t>Numeric Date</t>
  </si>
  <si>
    <t>Aboyne Academy</t>
  </si>
  <si>
    <t>Ballater School</t>
  </si>
  <si>
    <t>Braemar School</t>
  </si>
  <si>
    <t>Crathie School</t>
  </si>
  <si>
    <t>Finzean School</t>
  </si>
  <si>
    <t>Kincardine O’Neil School</t>
  </si>
  <si>
    <t>Logie Coldstone School</t>
  </si>
  <si>
    <t>Lumphanan School</t>
  </si>
  <si>
    <t>Tarland School</t>
  </si>
  <si>
    <t>Torphins School</t>
  </si>
  <si>
    <t>Alford Academy</t>
  </si>
  <si>
    <t>Banchory Academy</t>
  </si>
  <si>
    <t>Banff Academy</t>
  </si>
  <si>
    <t>Aberchirder School</t>
  </si>
  <si>
    <t>Bracoden School</t>
  </si>
  <si>
    <t>Fordyce School</t>
  </si>
  <si>
    <t>Macduff School</t>
  </si>
  <si>
    <t>Ordiquhill School</t>
  </si>
  <si>
    <t>Portsoy School</t>
  </si>
  <si>
    <t>Whitehills School</t>
  </si>
  <si>
    <t>Ellon Academy</t>
  </si>
  <si>
    <t>Arnage School</t>
  </si>
  <si>
    <t>Auchterellon School</t>
  </si>
  <si>
    <t>Foveran School</t>
  </si>
  <si>
    <t>Meiklemill School</t>
  </si>
  <si>
    <t>Newburgh Mathers School</t>
  </si>
  <si>
    <t>Slains School</t>
  </si>
  <si>
    <t>Tipperty School</t>
  </si>
  <si>
    <t>Fraserburgh Academy</t>
  </si>
  <si>
    <t>Crimond School</t>
  </si>
  <si>
    <t>Fraserburgh North School</t>
  </si>
  <si>
    <t>Inverallochy School</t>
  </si>
  <si>
    <t>Lochpots School</t>
  </si>
  <si>
    <t>Rathen School</t>
  </si>
  <si>
    <t>Rosehearty School</t>
  </si>
  <si>
    <t>Sandhaven School</t>
  </si>
  <si>
    <t>St Combs School</t>
  </si>
  <si>
    <t>Tyrie School</t>
  </si>
  <si>
    <t>Westfield School</t>
  </si>
  <si>
    <t>Cairney School</t>
  </si>
  <si>
    <t>Clatt School</t>
  </si>
  <si>
    <t>Drumblade School</t>
  </si>
  <si>
    <t>Forgue School</t>
  </si>
  <si>
    <t>Gartly School</t>
  </si>
  <si>
    <t>Glass School</t>
  </si>
  <si>
    <t>Insch School</t>
  </si>
  <si>
    <t>Kennethmont School</t>
  </si>
  <si>
    <t>Largue School</t>
  </si>
  <si>
    <t>Premnay School</t>
  </si>
  <si>
    <t>Rhynie School</t>
  </si>
  <si>
    <t>Inverurie Academy</t>
  </si>
  <si>
    <t>Chapel of Garioch School</t>
  </si>
  <si>
    <t>Keithhall School</t>
  </si>
  <si>
    <t>Kellands School</t>
  </si>
  <si>
    <t>Oyne School</t>
  </si>
  <si>
    <t>Port Elphinstone School</t>
  </si>
  <si>
    <t>Strathburn School</t>
  </si>
  <si>
    <t>St Andrew’s School</t>
  </si>
  <si>
    <t>Kemnay Academy</t>
  </si>
  <si>
    <t>Alehousewells School</t>
  </si>
  <si>
    <t>Kinellar School</t>
  </si>
  <si>
    <t>Kintore School</t>
  </si>
  <si>
    <t>Mearns Academy</t>
  </si>
  <si>
    <t>Auchenblae School</t>
  </si>
  <si>
    <t>Fettercairn School</t>
  </si>
  <si>
    <t>Laurencekirk School</t>
  </si>
  <si>
    <t>Luthermuir School</t>
  </si>
  <si>
    <t>Marykirk School</t>
  </si>
  <si>
    <t>Redmyre School</t>
  </si>
  <si>
    <t>St Cyrus School</t>
  </si>
  <si>
    <t>Meldrum Academy</t>
  </si>
  <si>
    <t>Barthol Chapel School</t>
  </si>
  <si>
    <t>Cultercullen School</t>
  </si>
  <si>
    <t>Daviot School</t>
  </si>
  <si>
    <t>Logie Durno School</t>
  </si>
  <si>
    <t>Methlick School</t>
  </si>
  <si>
    <t>Old Rayne School</t>
  </si>
  <si>
    <t>Pitmedden School</t>
  </si>
  <si>
    <t>Rayne North School</t>
  </si>
  <si>
    <t>Rothienorman School</t>
  </si>
  <si>
    <t>Tarves School</t>
  </si>
  <si>
    <t>Udny Green School</t>
  </si>
  <si>
    <t>Mintlaw Academy</t>
  </si>
  <si>
    <t>Auchnagatt School</t>
  </si>
  <si>
    <t>Fetterangus School</t>
  </si>
  <si>
    <t>Kininmonth School</t>
  </si>
  <si>
    <t>Longside School</t>
  </si>
  <si>
    <t>Maud School</t>
  </si>
  <si>
    <t>New Deer School</t>
  </si>
  <si>
    <t>New Pitsligo &amp; St John’s School</t>
  </si>
  <si>
    <t>Pitfour School</t>
  </si>
  <si>
    <t>Strichen School</t>
  </si>
  <si>
    <t>Stuartfield School</t>
  </si>
  <si>
    <t>Peterhead Academy</t>
  </si>
  <si>
    <t>Boddam School</t>
  </si>
  <si>
    <t>Buchanhaven School</t>
  </si>
  <si>
    <t>Burnhaven School</t>
  </si>
  <si>
    <t>Clerkhill School</t>
  </si>
  <si>
    <t>Dales Park School</t>
  </si>
  <si>
    <t>Longhaven School</t>
  </si>
  <si>
    <t>Meethill School</t>
  </si>
  <si>
    <t>Peterhead Central School</t>
  </si>
  <si>
    <t>Port Erroll School</t>
  </si>
  <si>
    <t>St Fergus School</t>
  </si>
  <si>
    <t>Portlethen Academy</t>
  </si>
  <si>
    <t>Fishermoss School</t>
  </si>
  <si>
    <t>Newtonhill School</t>
  </si>
  <si>
    <t>Mackie Academy</t>
  </si>
  <si>
    <t>Arduthie School</t>
  </si>
  <si>
    <t>Bervie School</t>
  </si>
  <si>
    <t>Carronhill School</t>
  </si>
  <si>
    <t>Catterline School</t>
  </si>
  <si>
    <t>Dunnottar School</t>
  </si>
  <si>
    <t>Glenbervie School</t>
  </si>
  <si>
    <t>Gourdon School</t>
  </si>
  <si>
    <t>Johnshaven School</t>
  </si>
  <si>
    <t>Kinneff School</t>
  </si>
  <si>
    <t>Lairhillock School</t>
  </si>
  <si>
    <t>Mill O’Forest School</t>
  </si>
  <si>
    <t>Turriff Academy</t>
  </si>
  <si>
    <t>Auchterless School</t>
  </si>
  <si>
    <t>Crudie School</t>
  </si>
  <si>
    <t>Easterfield School</t>
  </si>
  <si>
    <t>Fintry School</t>
  </si>
  <si>
    <t>Fisherford School</t>
  </si>
  <si>
    <t>Fyvie School</t>
  </si>
  <si>
    <t>King Edward School</t>
  </si>
  <si>
    <t>Monquhitter School</t>
  </si>
  <si>
    <t>Westhill Academy</t>
  </si>
  <si>
    <t>Crombie School</t>
  </si>
  <si>
    <t>Elrick School</t>
  </si>
  <si>
    <t>Skene School</t>
  </si>
  <si>
    <t>Non contractual</t>
  </si>
  <si>
    <t>start date value</t>
  </si>
  <si>
    <t>end dat + 1 value</t>
  </si>
  <si>
    <t>no contractual days</t>
  </si>
  <si>
    <t>occ days</t>
  </si>
  <si>
    <t>non contractual days are listed:</t>
  </si>
  <si>
    <t>School</t>
  </si>
  <si>
    <t>Numeric Dates</t>
  </si>
  <si>
    <t>formula</t>
  </si>
  <si>
    <t>value</t>
  </si>
  <si>
    <t>Establishment (Academy or School)</t>
  </si>
  <si>
    <t>Fixed Days</t>
  </si>
  <si>
    <t>Special Leave - Unpaid</t>
  </si>
  <si>
    <t>Special Leave - Paid</t>
  </si>
  <si>
    <t>Instructions:</t>
  </si>
  <si>
    <t>Please enter the number of hours actually worked in the Hours Planner below.</t>
  </si>
  <si>
    <t>HOURS PLANNER</t>
  </si>
  <si>
    <t xml:space="preserve">If the employee is on sickness absence, on maternity leave, paid special leave or unpaid special leave:  </t>
  </si>
  <si>
    <t>Payroll Number</t>
  </si>
  <si>
    <t xml:space="preserve">Fixed Day 2 </t>
  </si>
  <si>
    <t xml:space="preserve">Teacher - Flexible Days </t>
  </si>
  <si>
    <t>In-service Days:</t>
  </si>
  <si>
    <t>In-Service Days Allocation</t>
  </si>
  <si>
    <t>CSN</t>
  </si>
  <si>
    <t xml:space="preserve">Balmedie School  </t>
  </si>
  <si>
    <t>M</t>
  </si>
  <si>
    <t>W</t>
  </si>
  <si>
    <t>Th</t>
  </si>
  <si>
    <t>F</t>
  </si>
  <si>
    <t>Tu</t>
  </si>
  <si>
    <t>Sck</t>
  </si>
  <si>
    <t>Mat</t>
  </si>
  <si>
    <t>Psl</t>
  </si>
  <si>
    <t>Usl</t>
  </si>
  <si>
    <t>Oth</t>
  </si>
  <si>
    <t>Planner:</t>
  </si>
  <si>
    <t>Enter the employees name, payroll number and school/academy</t>
  </si>
  <si>
    <t>Enter the contracted days for the whole school session:</t>
  </si>
  <si>
    <t>For example if the employee is to work 2.5 days per week (0.5 fte) then (2.5 X 39*) = 97.5.</t>
  </si>
  <si>
    <t xml:space="preserve">The start date and end date can be amended, so if the employee is not employed for the whole school session this is used to give the total hours </t>
  </si>
  <si>
    <t>to be worked - using start &amp; end dates.</t>
  </si>
  <si>
    <t>The days to be worked that will be fixed are selected - Fixed Day 1 and Fixed Day 2.  These days will then be highlighted in pink in the Hours Planner.</t>
  </si>
  <si>
    <t>Please note that generally if the hours are under 97.51 then there will be 1 fixed day and over 97.5 there will be two.  One of the possible exceptions to this is</t>
  </si>
  <si>
    <t>The in-service allocation and in-service days this session/average daily hours and relevant occasional days are displayed.</t>
  </si>
  <si>
    <t>For guidance on using the spreadsheet, please click on the"Using the planner" tab below.</t>
  </si>
  <si>
    <t>Sickness Absence</t>
  </si>
  <si>
    <t>Maternity Leave</t>
  </si>
  <si>
    <t>Paid Special Leave</t>
  </si>
  <si>
    <t>Unpaid Special Leave</t>
  </si>
  <si>
    <t>Other</t>
  </si>
  <si>
    <t>Key:</t>
  </si>
  <si>
    <t>The hours to be worked each day can then be entered in the Hours Planner</t>
  </si>
  <si>
    <t>Please copy and save a copy of this planner for your own records for each individual.</t>
  </si>
  <si>
    <t xml:space="preserve">when there is a job share in place and the number hours per week for the indiviual are low. </t>
  </si>
  <si>
    <t>If Other is selected please input the details in the comments column.</t>
  </si>
  <si>
    <t xml:space="preserve">Dropdown </t>
  </si>
  <si>
    <t>Full description</t>
  </si>
  <si>
    <t>1.0 Introduction</t>
  </si>
  <si>
    <t>Number of Management Days</t>
  </si>
  <si>
    <t>Number of Fixed Days to be worked each week (balance will be worked flexibly)</t>
  </si>
  <si>
    <t>FTE</t>
  </si>
  <si>
    <t>Standard average hours TFD paid per week</t>
  </si>
  <si>
    <t xml:space="preserve">Please note that the scheduled usage of a TFD should be spread evenly across the school session to ensure that if the TFD leaves there will be sufficient days remaining to cover the replacements contract.  Any shortfall of days at the end of the school session would need to be met by the school from another devolved budget and claimed for by S56. </t>
  </si>
  <si>
    <t>Head Teachers should meet with the Teacher of Flexible Days to agree when the flexible days will be worked to provide cover over the year.</t>
  </si>
  <si>
    <t>The Planner tab must be used to ensure that the contractual commitment of the teacher is being met and to avoid over/under payments.  This will be the only record of the hours being worked; therefore the school will need to update this spreadsheet on a continual basis.</t>
  </si>
  <si>
    <t xml:space="preserve">2.0 Recruitment of Teacher of Flexible Days </t>
  </si>
  <si>
    <t>3.0  Recording Hours Worked</t>
  </si>
  <si>
    <t>Please refer to the ‘Using the Planner’ tab, for information on how to record the TFD’s hours.</t>
  </si>
  <si>
    <t>For Information:  This average figure is based on the number of flexible days that can be worked over the year divided by 195 school days less fixed contract days.  Example:  82 days contract – 39 fixed days = 43 flexible days which can be worked over 156 days  (43/(195-39) = 0.275 days x 7 = 1.93 hours)</t>
  </si>
  <si>
    <t>4.0 Public Holidays</t>
  </si>
  <si>
    <t xml:space="preserve">If a public holiday falls on a fixed day which would normally be worked by the TFD, this should not be recorded as worked on the Planner.  The day may need to be worked on another day to ensure that the total number of contracted days of the TFD has been worked over the school session. </t>
  </si>
  <si>
    <t>5.0 In Service days</t>
  </si>
  <si>
    <t>In Service entitlement to be worked</t>
  </si>
  <si>
    <t>6.  Submission of Planner to HR Support/TFD</t>
  </si>
  <si>
    <t>A copy must be provided to the employee for their record of days worked.</t>
  </si>
  <si>
    <t>A copy of the record to the date of change should be provided to the employee for their record.</t>
  </si>
  <si>
    <t>7.0  Budget allocation and revision</t>
  </si>
  <si>
    <t xml:space="preserve">Schools will receive their budget allocation at the beginning of each school session.  </t>
  </si>
  <si>
    <t>8.0  Using non contracted days for Management Relief time</t>
  </si>
  <si>
    <t xml:space="preserve">Carry forwards will not be allocated in to Management Relief budgets.  </t>
  </si>
  <si>
    <t>There may be occasions where the school wish to use a carried forward budget to cover extra management relief time.  In this instance the day would need to be charged against the devolved supply code 140 and if required budget would be vired in from another devolved budget to cover the hours.</t>
  </si>
  <si>
    <t xml:space="preserve">Unused management days cannot be vired to other budgets and there will continue to be no carry forward for days remaining at the end of the school session. </t>
  </si>
  <si>
    <t xml:space="preserve"> Education &amp; Children’s Services</t>
  </si>
  <si>
    <t>All days are automatically paid therefore there will be no requirement for claims to be submitted for any management or in-service days.</t>
  </si>
  <si>
    <t>          I.    When the Teacher – Flexible Days leaves part way through the school session or changes role (ie becomes a Class Teacher).</t>
  </si>
  <si>
    <t xml:space="preserve">       III.    If there is any change to the schools HT Management Days Entitlement </t>
  </si>
  <si>
    <t>*</t>
  </si>
  <si>
    <t>Number of Fixed Days to be worked each week*</t>
  </si>
  <si>
    <t>Days employed (inclusive of In Service entitlement)</t>
  </si>
  <si>
    <t>A new copy will be required at the start of each new school session, for any new starts and when TFD changes hours.</t>
  </si>
  <si>
    <t>If the employee is absence please use the relevant absence recording box and using the dropdown select the appropriate reason code for absence as listed below.</t>
  </si>
  <si>
    <t>Standard Average Hours Paid Per Week</t>
  </si>
  <si>
    <t>Please refer to the "Using the Planner" tab.</t>
  </si>
  <si>
    <r>
      <t>       </t>
    </r>
    <r>
      <rPr>
        <b/>
        <sz val="12"/>
        <rFont val="Arial"/>
        <family val="2"/>
      </rPr>
      <t xml:space="preserve"> II.    At the end of each term </t>
    </r>
  </si>
  <si>
    <t xml:space="preserve">A new planner will need to be saved for the TFD with the new allocation and the date of increase input onto the planner tab.  </t>
  </si>
  <si>
    <t xml:space="preserve">Once a replacement TFD has been appointed please contact Finance (Primary Accountant) so that the schools devolved management relif allocation can be removed to allow for payment to be made from a central budget. </t>
  </si>
  <si>
    <r>
      <t>During the period which a TFD post is vacant within a school, Supply days will need to be used</t>
    </r>
    <r>
      <rPr>
        <b/>
        <sz val="12"/>
        <rFont val="Arial"/>
        <family val="2"/>
      </rPr>
      <t xml:space="preserve"> evenly across the period</t>
    </r>
    <r>
      <rPr>
        <sz val="12"/>
        <rFont val="Arial"/>
        <family val="2"/>
      </rPr>
      <t xml:space="preserve">.  This will ensure there is adequate budget remaining when issuing a contract to the replacement TFD.  </t>
    </r>
    <r>
      <rPr>
        <b/>
        <sz val="12"/>
        <rFont val="Arial"/>
        <family val="2"/>
      </rPr>
      <t>If there are insufficient days remaining when a replacement is to be put in to post, the school will be required to meet any difference from another devolved budget.</t>
    </r>
  </si>
  <si>
    <t>For sick days that are the TFD’s Fixed day(s) 7 hours sickness should be entered.</t>
  </si>
  <si>
    <t>Average Daily Hours (excludes fixed days) :</t>
  </si>
  <si>
    <t>For sick days that have already been allocated to work in the first week of sickness i.e. flexible days, the allocated hours should be entered e.g 7 hrs or 3.5 hrs as sickness</t>
  </si>
  <si>
    <t>For all full weeks of absence thereafter, the TFDs fixed day/s should be entered as 7 hrs along with the average daily hours for the balance of days in that week.  Your planner will give you the figure that is to be used.</t>
  </si>
  <si>
    <t xml:space="preserve">3.1    Recording of Sick Leave </t>
  </si>
  <si>
    <t>3.2   Recording of Maternity Leave</t>
  </si>
  <si>
    <t>If the TFD is on Maternity leave, the planner should be completed as follows:</t>
  </si>
  <si>
    <t>For days that are the TFD’s Fixed day(s) 7 hours maternity should be entered.</t>
  </si>
  <si>
    <t>For all other days during the period of absence, the average daily hours should be entered on the sheet.  Your planner will give you the figure that is to be used.</t>
  </si>
  <si>
    <t>3.3   Recording of Unpaid Special Leave</t>
  </si>
  <si>
    <t>3.4   Recording of Paid Special Leave</t>
  </si>
  <si>
    <r>
      <t xml:space="preserve">  Please refer to section 3 of the guidance.  Note fixed days are highlighted in </t>
    </r>
    <r>
      <rPr>
        <b/>
        <i/>
        <sz val="12"/>
        <color rgb="FFFF00FF"/>
        <rFont val="Arial"/>
        <family val="2"/>
      </rPr>
      <t>pink</t>
    </r>
    <r>
      <rPr>
        <b/>
        <i/>
        <sz val="12"/>
        <rFont val="Arial"/>
        <family val="2"/>
      </rPr>
      <t>.  The drop down in the column following the hours is used to record absence reasons.</t>
    </r>
  </si>
  <si>
    <t>If the employee is absent, please refer to section 3 of the planner.</t>
  </si>
  <si>
    <t>Please note that if average daily hours are used, when you enter the 4 decimal figure it will display as 2 digit figure in the hours box.</t>
  </si>
  <si>
    <t>If the TFD is off sick, the planner should be completed as follows:</t>
  </si>
  <si>
    <t>It is the Head Teacher’s responsibility to ensure that the total number of contracted days are worked over the school session. These could be subject to Audit.  
A copy of the record should be provided to the current Teacher of Flexible Days for their record.</t>
  </si>
  <si>
    <t>If the TFD leaves the school, please notify Finance (Primary Accountant)  who will reduce the budget as necessary to allow Supply Teachers to be used until a replacement TFD 
can be put in to post. Any days worked by a Supply Teacher to cover a TFD vacancy should be coded to supply code 205.</t>
  </si>
  <si>
    <t>After each box you enter hours in, there is an absence recording box with a dropdown, please see example below:</t>
  </si>
  <si>
    <t>date17</t>
  </si>
  <si>
    <t>NO SCHOOL</t>
  </si>
  <si>
    <t>Midmill School</t>
  </si>
  <si>
    <t>Day1</t>
  </si>
  <si>
    <t>Day2</t>
  </si>
  <si>
    <t>Hillside School</t>
  </si>
  <si>
    <t>Holidays/non contractual</t>
  </si>
  <si>
    <t>working days</t>
  </si>
  <si>
    <t xml:space="preserve">Non working days </t>
  </si>
  <si>
    <t>day</t>
  </si>
  <si>
    <t>month</t>
  </si>
  <si>
    <t>total days in month</t>
  </si>
  <si>
    <t>August</t>
  </si>
  <si>
    <t xml:space="preserve"> </t>
  </si>
  <si>
    <t>September</t>
  </si>
  <si>
    <t>October</t>
  </si>
  <si>
    <t>Hol</t>
  </si>
  <si>
    <t>NC</t>
  </si>
  <si>
    <t>November</t>
  </si>
  <si>
    <t>December</t>
  </si>
  <si>
    <t>January</t>
  </si>
  <si>
    <t>February</t>
  </si>
  <si>
    <t>March</t>
  </si>
  <si>
    <t>April</t>
  </si>
  <si>
    <t>May</t>
  </si>
  <si>
    <t>June</t>
  </si>
  <si>
    <t>July</t>
  </si>
  <si>
    <t>Aboyne</t>
  </si>
  <si>
    <t>Alford</t>
  </si>
  <si>
    <t>Banchory</t>
  </si>
  <si>
    <t>Banff</t>
  </si>
  <si>
    <t>Ellon</t>
  </si>
  <si>
    <t>Fraserburgh</t>
  </si>
  <si>
    <t>Huntly</t>
  </si>
  <si>
    <t>Inverurie</t>
  </si>
  <si>
    <t>Uryside School</t>
  </si>
  <si>
    <t>Kemnay</t>
  </si>
  <si>
    <t>Mearns</t>
  </si>
  <si>
    <t>Meldrum</t>
  </si>
  <si>
    <t>Mintlaw</t>
  </si>
  <si>
    <t>Peterhead</t>
  </si>
  <si>
    <t>Portlethen</t>
  </si>
  <si>
    <t>Stonehaven</t>
  </si>
  <si>
    <t>Turriff</t>
  </si>
  <si>
    <t>Westhill</t>
  </si>
  <si>
    <t>When advertising a Teacher of Flexible Days post, the total number of days over the school session to be worked and average number of hours per week should be identified in the advert text and explained to the prospective candidates at interview. If you do not have a record of this then please contact your E&amp;CS Primary Accountant prior to submitting recruitment information to ensure the information for each vacancy is correct.</t>
  </si>
  <si>
    <t>The table below demonstrates the current number of management days allocated which takes into account nursery provision. For the lower two levels of management days the TFD teacher will work one fixed day a week with the balance of hours being worked flexibly over the year. For those in the higher bracket, two days will be fixed with the balance of hours worked flexibly. The teacher will be employed for the total number of days averaged and paid in 12 equal instalments.</t>
  </si>
  <si>
    <t xml:space="preserve">The HR Transactional Team will complete the new start eform after all pre-employment checkes have been successfully carried out and a start date agreed with the Head Teacher.  </t>
  </si>
  <si>
    <t>As per SNCT handbook, a salary adjustment will be required to be done for any teacher who commences part way through the school session. The later in the school session a teacher starts the greater the adjustmet will be.  This should also be expalined to the prospective candidates at interview.</t>
  </si>
  <si>
    <t>Within the additional information section of the eform, please detail, the date of change, the additional number of hours to be given to the school until the end of the current school session and the new school roll.    The eform can be completed by accessing the askHR portal, please see section 2 above for information.</t>
  </si>
  <si>
    <t>A copy of the Planner will need to be sent in to askHR and/or the TFD under the following circumstances</t>
  </si>
  <si>
    <t>A calculation will require to be done by HR Transactional Team to identify if the TFD has worked more/less hours to their leaving date/change than they have been paid for and a salary adjustment made if they have been over/under paid.</t>
  </si>
  <si>
    <r>
      <t xml:space="preserve">The school should submit an eform to remove the teacher from post, this should be sent </t>
    </r>
    <r>
      <rPr>
        <b/>
        <sz val="12"/>
        <rFont val="Arial"/>
        <family val="2"/>
      </rPr>
      <t>along with a copy of the Planner</t>
    </r>
    <r>
      <rPr>
        <sz val="12"/>
        <rFont val="Arial"/>
        <family val="2"/>
      </rPr>
      <t xml:space="preserve"> completed up to the date that the teacher last worked/date of change.  The eform can be completed by accessing the askHR portal, please see section 2 above for information.</t>
    </r>
  </si>
  <si>
    <r>
      <t>If for any reason there is an increase to the number of hours that the school is entitled to, the school will need to submit an eform to increase the number of hours 
that the employee is being paid.   A</t>
    </r>
    <r>
      <rPr>
        <b/>
        <sz val="12"/>
        <rFont val="Arial"/>
        <family val="2"/>
      </rPr>
      <t xml:space="preserve"> copy of the Planner,</t>
    </r>
    <r>
      <rPr>
        <sz val="12"/>
        <rFont val="Arial"/>
        <family val="2"/>
      </rPr>
      <t xml:space="preserve"> completed up to the date of change, should be attached to the eform.</t>
    </r>
  </si>
  <si>
    <r>
      <t xml:space="preserve">For </t>
    </r>
    <r>
      <rPr>
        <b/>
        <sz val="12"/>
        <rFont val="Arial"/>
        <family val="2"/>
      </rPr>
      <t>existing HTR moving to TFD</t>
    </r>
    <r>
      <rPr>
        <sz val="12"/>
        <rFont val="Arial"/>
        <family val="2"/>
      </rPr>
      <t xml:space="preserve"> contract, post information will be revised centrally. However any adjustment in post budget hours required to an </t>
    </r>
    <r>
      <rPr>
        <b/>
        <sz val="12"/>
        <rFont val="Arial"/>
        <family val="2"/>
      </rPr>
      <t>existing TFD contract</t>
    </r>
    <r>
      <rPr>
        <sz val="12"/>
        <rFont val="Arial"/>
        <family val="2"/>
      </rPr>
      <t xml:space="preserve">, an epost form should also be completed by the school and submitted in the normal manner to increase the budget hours for the post.  The eform can be completed by accessing the askHR portal, please see section 2 above for information. </t>
    </r>
  </si>
  <si>
    <t>If a TFD takes unpaid special leave during the school session, the hours should be included on Planner.  These hours need to be recorded to ensure that the salary deduction is not made again at the end of the contracted period.  The same method for recording sickness should be used.  Please refer to the "Using the Planner" tab.</t>
  </si>
  <si>
    <t xml:space="preserve">The Teacher of Flexible Days will be contracted to work the total number of the schools Management Relief days where a Head Teacher is class committed. The contract will specify the number of fixed and flexible days that are required to be worked over the school session. </t>
  </si>
  <si>
    <t>If a TFD takes paid special leave during the contract period, the hours should be included on the Planner.  Again the same method for recording sickness should be used.  Please refer to the "Using the Planner" tab.</t>
  </si>
  <si>
    <t>Day3</t>
  </si>
  <si>
    <t>Aboyne School</t>
  </si>
  <si>
    <t>Alford School</t>
  </si>
  <si>
    <t>Anna Ritchie School</t>
  </si>
  <si>
    <t>Banchory School</t>
  </si>
  <si>
    <t>Banchory-Devenick Sch.</t>
  </si>
  <si>
    <t>Banff  School</t>
  </si>
  <si>
    <t>Cluny School</t>
  </si>
  <si>
    <t>Craigievar School</t>
  </si>
  <si>
    <t>Crathes School</t>
  </si>
  <si>
    <t>Drumoak School</t>
  </si>
  <si>
    <t>Dunecht School</t>
  </si>
  <si>
    <t>Durris School</t>
  </si>
  <si>
    <t>Echt School</t>
  </si>
  <si>
    <t>Ellon School</t>
  </si>
  <si>
    <t>Fraserburgh South Park</t>
  </si>
  <si>
    <t>Gordon Schools (The)</t>
  </si>
  <si>
    <t>GordonSchool</t>
  </si>
  <si>
    <t>Hatton Fintray School</t>
  </si>
  <si>
    <t>Hatton School, Cruden</t>
  </si>
  <si>
    <t>Hill of Banchory School</t>
  </si>
  <si>
    <t>Keig School</t>
  </si>
  <si>
    <t>Kemnay School</t>
  </si>
  <si>
    <t>Lumsden School</t>
  </si>
  <si>
    <t>Meldrum School</t>
  </si>
  <si>
    <t>Midmar School</t>
  </si>
  <si>
    <t>Mintlaw School</t>
  </si>
  <si>
    <t>Monymusk School</t>
  </si>
  <si>
    <t xml:space="preserve">New Machar School   </t>
  </si>
  <si>
    <t>Portlethen School</t>
  </si>
  <si>
    <t>Strachan School</t>
  </si>
  <si>
    <t>Strathdon School</t>
  </si>
  <si>
    <t>Tough School</t>
  </si>
  <si>
    <t>Towie School</t>
  </si>
  <si>
    <t>Tullynessle School</t>
  </si>
  <si>
    <t>Turriff School</t>
  </si>
  <si>
    <t>Westhill  School</t>
  </si>
  <si>
    <t>The Teacher of Flexible Days contracts include the entitlement to In-Service days. Therefore the working pattern of the Teacher of Flexible Days should ensure that the teacher receives their entitlement to In-Service days (see table below).  These days should not be claimed for by S56 timesheet.  For further information regarding Working Time and In-Service please refer to the current Part Time Teachers Adjustments agreement, which can be accessed via the SNCT Handbook, Part 5 – Other LNCT agreements/Aberdeenshire.</t>
  </si>
  <si>
    <t>When a new or replacement TFD is in post please contact Finance (Primary Accountant) so that the schools devolved management relief allocation can be removed to allow for payment to be made from a central budget.  The school should set up a new Planner for the TFD.  You will find a blank copy on Arcadia: HR Policies and Procedures/Contract Information/Teacher Flexible Days Planner .</t>
  </si>
  <si>
    <t>Please note that an eform for changes or leavers should be completed electronically by the school/Head Teacher.  The eform can be completed by accessing the askHR portal via the Quick Links table on the Arcadia homepage.  Log into the portal as a Line Manager &gt; Notify or Request section &gt; Employee Contract Change.</t>
  </si>
  <si>
    <t>HOURS PLANNER 2020/2021</t>
  </si>
  <si>
    <t>2020/21</t>
  </si>
  <si>
    <t>1 Occasional days takes it to 195 (should always be 195)</t>
  </si>
  <si>
    <t>mid term</t>
  </si>
  <si>
    <t xml:space="preserve">In-Service Hours Allocation </t>
  </si>
  <si>
    <t>OCCASIONAL DAYS 2020-21 to be one day not provided yet!  23/06/2020</t>
  </si>
  <si>
    <t>test line</t>
  </si>
  <si>
    <t>Occasional Day For The Selected School Between Start and End Dates:</t>
  </si>
  <si>
    <t>The entitlement to work in service days is calculated based on the standard 5 in service days:</t>
  </si>
  <si>
    <t>TEACHER FLEXIBLE DAYS – GUIDELINES FOR SCHOOLS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</si>
</sst>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000"/>
    <numFmt numFmtId="166" formatCode="0.000"/>
    <numFmt numFmtId="167" formatCode="dd/mm/yyyy;@"/>
    <numFmt numFmtId="168" formatCode="[$-809]dd\ mmmm\ yyyy;@"/>
    <numFmt numFmtId="169" formatCode="[$-F800]dddd\,\ mmmm\ dd\,\ yyyy"/>
    <numFmt numFmtId="170" formatCode="0.0"/>
    <numFmt numFmtId="171" formatCode="0;[Red]0"/>
  </numFmts>
  <fonts count="43" x14ac:knownFonts="1">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sz val="8"/>
      <name val="Arial"/>
      <family val="2"/>
    </font>
    <font>
      <b/>
      <sz val="12"/>
      <name val="Arial"/>
      <family val="2"/>
    </font>
    <font>
      <b/>
      <sz val="12"/>
      <color indexed="10"/>
      <name val="Arial"/>
      <family val="2"/>
    </font>
    <font>
      <sz val="12"/>
      <name val="Arial"/>
      <family val="2"/>
    </font>
    <font>
      <b/>
      <sz val="12"/>
      <color indexed="12"/>
      <name val="Arial"/>
      <family val="2"/>
    </font>
    <font>
      <sz val="12"/>
      <color indexed="12"/>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i/>
      <sz val="12"/>
      <name val="Arial"/>
      <family val="2"/>
    </font>
    <font>
      <sz val="12"/>
      <color rgb="FFCC0099"/>
      <name val="Arial"/>
      <family val="2"/>
    </font>
    <font>
      <b/>
      <sz val="12"/>
      <color rgb="FFFF0000"/>
      <name val="Arial"/>
      <family val="2"/>
    </font>
    <font>
      <sz val="12"/>
      <color rgb="FFFF0000"/>
      <name val="Arial"/>
      <family val="2"/>
    </font>
    <font>
      <b/>
      <i/>
      <sz val="12"/>
      <color rgb="FFFF00FF"/>
      <name val="Arial"/>
      <family val="2"/>
    </font>
    <font>
      <i/>
      <sz val="12"/>
      <name val="Arial"/>
      <family val="2"/>
    </font>
    <font>
      <sz val="10"/>
      <color rgb="FFFF0000"/>
      <name val="Arial"/>
      <family val="2"/>
    </font>
    <font>
      <b/>
      <sz val="11"/>
      <name val="Arial"/>
      <family val="2"/>
    </font>
    <font>
      <b/>
      <sz val="12"/>
      <color theme="1"/>
      <name val="Arial"/>
      <family val="2"/>
    </font>
    <font>
      <sz val="11"/>
      <name val="Calibri"/>
      <family val="2"/>
    </font>
    <font>
      <sz val="12"/>
      <color rgb="FF000000"/>
      <name val="Arial"/>
      <family val="2"/>
    </font>
    <font>
      <b/>
      <i/>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54"/>
        <bgColor indexed="64"/>
      </patternFill>
    </fill>
    <fill>
      <patternFill patternType="solid">
        <fgColor rgb="FF666699"/>
        <bgColor indexed="64"/>
      </patternFill>
    </fill>
    <fill>
      <patternFill patternType="solid">
        <fgColor rgb="FFFFFF99"/>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9"/>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top style="medium">
        <color indexed="64"/>
      </top>
      <bottom/>
      <diagonal/>
    </border>
    <border>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ck">
        <color indexed="64"/>
      </top>
      <bottom/>
      <diagonal/>
    </border>
    <border>
      <left style="thick">
        <color indexed="64"/>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hair">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9" fillId="0" borderId="0"/>
    <xf numFmtId="0" fontId="12" fillId="0" borderId="0"/>
    <xf numFmtId="0" fontId="12" fillId="0" borderId="0"/>
    <xf numFmtId="0" fontId="5" fillId="0" borderId="0"/>
    <xf numFmtId="0" fontId="12"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2" fillId="0" borderId="0"/>
    <xf numFmtId="0" fontId="4" fillId="0" borderId="0"/>
    <xf numFmtId="0" fontId="3" fillId="0" borderId="0"/>
    <xf numFmtId="0" fontId="2" fillId="0" borderId="0"/>
    <xf numFmtId="0" fontId="1" fillId="0" borderId="0"/>
    <xf numFmtId="0" fontId="1" fillId="0" borderId="0"/>
    <xf numFmtId="0" fontId="1" fillId="0" borderId="0"/>
  </cellStyleXfs>
  <cellXfs count="276">
    <xf numFmtId="0" fontId="0" fillId="0" borderId="0" xfId="0"/>
    <xf numFmtId="0" fontId="7" fillId="24" borderId="10" xfId="40" applyFont="1" applyFill="1" applyBorder="1" applyAlignment="1" applyProtection="1">
      <alignment horizontal="center"/>
    </xf>
    <xf numFmtId="14" fontId="7" fillId="24" borderId="10" xfId="40" applyNumberFormat="1" applyFont="1" applyFill="1" applyBorder="1" applyAlignment="1" applyProtection="1">
      <alignment horizontal="left"/>
    </xf>
    <xf numFmtId="2" fontId="7" fillId="25" borderId="10" xfId="40" applyNumberFormat="1" applyFont="1" applyFill="1" applyBorder="1" applyAlignment="1" applyProtection="1">
      <alignment horizontal="right"/>
    </xf>
    <xf numFmtId="2" fontId="7" fillId="0" borderId="0" xfId="40" applyNumberFormat="1" applyFont="1" applyFill="1" applyBorder="1" applyAlignment="1" applyProtection="1">
      <alignment horizontal="left"/>
    </xf>
    <xf numFmtId="2" fontId="7" fillId="0" borderId="10" xfId="40" applyNumberFormat="1" applyFont="1" applyFill="1" applyBorder="1" applyAlignment="1" applyProtection="1">
      <alignment horizontal="right"/>
      <protection locked="0"/>
    </xf>
    <xf numFmtId="0" fontId="7" fillId="24" borderId="10" xfId="40" applyFont="1" applyFill="1" applyBorder="1" applyAlignment="1" applyProtection="1">
      <alignment horizontal="center" wrapText="1"/>
    </xf>
    <xf numFmtId="0" fontId="7" fillId="24" borderId="10" xfId="40" applyFont="1" applyFill="1" applyBorder="1" applyAlignment="1" applyProtection="1">
      <alignment horizontal="left" wrapText="1"/>
    </xf>
    <xf numFmtId="164" fontId="7" fillId="0" borderId="0" xfId="40" applyNumberFormat="1" applyFont="1" applyFill="1" applyBorder="1" applyAlignment="1" applyProtection="1">
      <alignment horizontal="center"/>
    </xf>
    <xf numFmtId="2" fontId="7" fillId="0" borderId="0" xfId="40" applyNumberFormat="1" applyFont="1" applyFill="1" applyBorder="1" applyAlignment="1" applyProtection="1">
      <alignment horizontal="center"/>
    </xf>
    <xf numFmtId="2" fontId="7" fillId="0" borderId="10" xfId="40" applyNumberFormat="1" applyFont="1" applyFill="1" applyBorder="1" applyAlignment="1" applyProtection="1">
      <protection locked="0"/>
    </xf>
    <xf numFmtId="0" fontId="7" fillId="0" borderId="0" xfId="40" applyFont="1" applyBorder="1" applyAlignment="1" applyProtection="1">
      <alignment horizontal="left"/>
    </xf>
    <xf numFmtId="165" fontId="7" fillId="0" borderId="0" xfId="40" applyNumberFormat="1" applyFont="1" applyFill="1" applyBorder="1" applyAlignment="1" applyProtection="1">
      <alignment horizontal="center"/>
    </xf>
    <xf numFmtId="165" fontId="9" fillId="0" borderId="0" xfId="40" applyNumberFormat="1" applyFont="1" applyFill="1" applyBorder="1" applyAlignment="1" applyProtection="1">
      <alignment horizontal="center"/>
    </xf>
    <xf numFmtId="14" fontId="7" fillId="26" borderId="14" xfId="40" applyNumberFormat="1" applyFont="1" applyFill="1" applyBorder="1" applyAlignment="1" applyProtection="1">
      <alignment horizontal="center"/>
      <protection locked="0"/>
    </xf>
    <xf numFmtId="0" fontId="7" fillId="26" borderId="15" xfId="40" applyFont="1" applyFill="1" applyBorder="1" applyAlignment="1" applyProtection="1">
      <alignment horizontal="center"/>
      <protection locked="0"/>
    </xf>
    <xf numFmtId="166" fontId="7" fillId="26" borderId="16" xfId="40" applyNumberFormat="1" applyFont="1" applyFill="1" applyBorder="1" applyAlignment="1" applyProtection="1">
      <alignment horizontal="center"/>
      <protection locked="0"/>
    </xf>
    <xf numFmtId="0" fontId="7" fillId="26" borderId="18" xfId="40" applyFont="1" applyFill="1" applyBorder="1" applyAlignment="1" applyProtection="1">
      <alignment horizontal="center"/>
      <protection locked="0"/>
    </xf>
    <xf numFmtId="166" fontId="7" fillId="0" borderId="0" xfId="40" applyNumberFormat="1" applyFont="1" applyFill="1" applyBorder="1" applyAlignment="1" applyProtection="1">
      <alignment horizontal="center"/>
    </xf>
    <xf numFmtId="0" fontId="7" fillId="26" borderId="19" xfId="40" applyFont="1" applyFill="1" applyBorder="1" applyAlignment="1" applyProtection="1">
      <alignment horizontal="center"/>
      <protection locked="0"/>
    </xf>
    <xf numFmtId="0" fontId="7" fillId="26" borderId="33" xfId="40" applyFont="1" applyFill="1" applyBorder="1" applyAlignment="1" applyProtection="1">
      <alignment horizontal="center"/>
      <protection locked="0"/>
    </xf>
    <xf numFmtId="166" fontId="7" fillId="0" borderId="11" xfId="40" applyNumberFormat="1" applyFont="1" applyFill="1" applyBorder="1" applyAlignment="1" applyProtection="1">
      <alignment horizontal="center"/>
    </xf>
    <xf numFmtId="0" fontId="7" fillId="0" borderId="0" xfId="0" applyFont="1" applyFill="1" applyBorder="1" applyAlignment="1" applyProtection="1">
      <alignment horizontal="center"/>
    </xf>
    <xf numFmtId="164" fontId="7" fillId="29" borderId="36" xfId="40" applyNumberFormat="1" applyFont="1" applyFill="1" applyBorder="1" applyAlignment="1" applyProtection="1">
      <alignment horizontal="center"/>
    </xf>
    <xf numFmtId="2" fontId="7" fillId="30" borderId="10" xfId="40" applyNumberFormat="1" applyFont="1" applyFill="1" applyBorder="1" applyAlignment="1" applyProtection="1">
      <protection locked="0"/>
    </xf>
    <xf numFmtId="169" fontId="7" fillId="0" borderId="0" xfId="40" applyNumberFormat="1" applyFont="1" applyFill="1" applyBorder="1" applyAlignment="1" applyProtection="1">
      <alignment horizontal="center" vertical="center"/>
    </xf>
    <xf numFmtId="166" fontId="7" fillId="29" borderId="18" xfId="40" applyNumberFormat="1" applyFont="1" applyFill="1" applyBorder="1" applyAlignment="1" applyProtection="1">
      <alignment horizontal="center"/>
    </xf>
    <xf numFmtId="166" fontId="7" fillId="29" borderId="14" xfId="40" applyNumberFormat="1" applyFont="1" applyFill="1" applyBorder="1" applyAlignment="1" applyProtection="1">
      <alignment horizontal="center"/>
    </xf>
    <xf numFmtId="0" fontId="7" fillId="0" borderId="0" xfId="0" applyFont="1" applyProtection="1"/>
    <xf numFmtId="2" fontId="7" fillId="27" borderId="10" xfId="40" applyNumberFormat="1" applyFont="1" applyFill="1" applyBorder="1" applyAlignment="1" applyProtection="1"/>
    <xf numFmtId="2" fontId="7" fillId="28" borderId="10" xfId="40" applyNumberFormat="1" applyFont="1" applyFill="1" applyBorder="1" applyAlignment="1" applyProtection="1"/>
    <xf numFmtId="0" fontId="9" fillId="0" borderId="0" xfId="0" applyFont="1" applyProtection="1">
      <protection locked="0"/>
    </xf>
    <xf numFmtId="0" fontId="7" fillId="0" borderId="0" xfId="40" applyFont="1" applyBorder="1" applyAlignment="1" applyProtection="1">
      <alignment horizontal="center"/>
      <protection locked="0"/>
    </xf>
    <xf numFmtId="0" fontId="9" fillId="0" borderId="0" xfId="0" applyFont="1" applyBorder="1" applyProtection="1">
      <protection locked="0"/>
    </xf>
    <xf numFmtId="2" fontId="7" fillId="25" borderId="10" xfId="40" applyNumberFormat="1" applyFont="1" applyFill="1" applyBorder="1" applyAlignment="1" applyProtection="1">
      <alignment horizontal="right"/>
      <protection locked="0"/>
    </xf>
    <xf numFmtId="0" fontId="7" fillId="0" borderId="10" xfId="40" applyFont="1" applyBorder="1" applyAlignment="1" applyProtection="1">
      <alignment horizontal="center"/>
      <protection locked="0"/>
    </xf>
    <xf numFmtId="170" fontId="7" fillId="28" borderId="10" xfId="40" applyNumberFormat="1" applyFont="1" applyFill="1" applyBorder="1" applyAlignment="1" applyProtection="1"/>
    <xf numFmtId="0" fontId="9" fillId="0" borderId="0" xfId="0" applyFont="1" applyProtection="1"/>
    <xf numFmtId="0" fontId="9" fillId="0" borderId="0" xfId="0" applyFont="1" applyFill="1" applyBorder="1" applyAlignment="1" applyProtection="1"/>
    <xf numFmtId="0" fontId="9" fillId="0" borderId="0" xfId="0" applyFont="1" applyBorder="1" applyAlignment="1" applyProtection="1">
      <alignment horizontal="center" vertical="center" wrapText="1"/>
    </xf>
    <xf numFmtId="0" fontId="9" fillId="0" borderId="0" xfId="0" applyFont="1" applyBorder="1" applyAlignment="1" applyProtection="1">
      <alignment wrapText="1"/>
    </xf>
    <xf numFmtId="0" fontId="9" fillId="0" borderId="0" xfId="0" applyFont="1" applyBorder="1" applyProtection="1"/>
    <xf numFmtId="49" fontId="9" fillId="0" borderId="0" xfId="0" applyNumberFormat="1" applyFont="1" applyFill="1" applyBorder="1" applyAlignment="1" applyProtection="1">
      <alignment horizontal="center"/>
    </xf>
    <xf numFmtId="0" fontId="9" fillId="0" borderId="0" xfId="0" applyFont="1" applyAlignment="1" applyProtection="1">
      <alignment horizontal="left"/>
      <protection locked="0"/>
    </xf>
    <xf numFmtId="2" fontId="7" fillId="29" borderId="54" xfId="40" applyNumberFormat="1" applyFont="1" applyFill="1" applyBorder="1" applyAlignment="1" applyProtection="1">
      <alignment horizontal="center" vertical="center"/>
    </xf>
    <xf numFmtId="2" fontId="7" fillId="29" borderId="36" xfId="40" applyNumberFormat="1" applyFont="1" applyFill="1" applyBorder="1" applyAlignment="1" applyProtection="1">
      <alignment horizontal="center" vertical="center"/>
    </xf>
    <xf numFmtId="0" fontId="5" fillId="0" borderId="0" xfId="0" applyFont="1" applyProtection="1">
      <protection locked="0"/>
    </xf>
    <xf numFmtId="0" fontId="9" fillId="0" borderId="12" xfId="0" applyFont="1" applyBorder="1" applyAlignment="1" applyProtection="1">
      <protection locked="0"/>
    </xf>
    <xf numFmtId="0" fontId="9" fillId="0" borderId="0" xfId="0" applyFont="1" applyBorder="1" applyAlignment="1" applyProtection="1">
      <protection locked="0"/>
    </xf>
    <xf numFmtId="0" fontId="9" fillId="0" borderId="11" xfId="0" applyFont="1" applyBorder="1" applyAlignment="1" applyProtection="1">
      <protection locked="0"/>
    </xf>
    <xf numFmtId="0" fontId="9" fillId="0" borderId="13" xfId="0" applyFont="1" applyBorder="1" applyAlignment="1" applyProtection="1">
      <protection locked="0"/>
    </xf>
    <xf numFmtId="2" fontId="9" fillId="0" borderId="0" xfId="0" applyNumberFormat="1"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5" fillId="0" borderId="0" xfId="0" applyFont="1" applyBorder="1" applyProtection="1">
      <protection locked="0"/>
    </xf>
    <xf numFmtId="2" fontId="7" fillId="27" borderId="10" xfId="40" applyNumberFormat="1" applyFont="1" applyFill="1" applyBorder="1" applyAlignment="1" applyProtection="1">
      <protection locked="0"/>
    </xf>
    <xf numFmtId="0" fontId="5" fillId="0" borderId="0" xfId="40" applyFont="1" applyBorder="1" applyAlignment="1" applyProtection="1">
      <alignment horizontal="center"/>
      <protection locked="0"/>
    </xf>
    <xf numFmtId="0" fontId="7" fillId="0" borderId="0" xfId="40" applyFont="1" applyFill="1" applyBorder="1" applyAlignment="1" applyProtection="1">
      <alignment horizontal="center"/>
      <protection locked="0"/>
    </xf>
    <xf numFmtId="14" fontId="5" fillId="0" borderId="0" xfId="0" applyNumberFormat="1" applyFont="1" applyProtection="1">
      <protection locked="0"/>
    </xf>
    <xf numFmtId="0" fontId="9" fillId="0" borderId="0" xfId="0" applyFont="1" applyAlignment="1" applyProtection="1">
      <protection locked="0"/>
    </xf>
    <xf numFmtId="49" fontId="9" fillId="0" borderId="0" xfId="0" applyNumberFormat="1" applyFont="1" applyFill="1" applyBorder="1" applyAlignment="1" applyProtection="1">
      <alignment horizontal="center"/>
      <protection locked="0"/>
    </xf>
    <xf numFmtId="0" fontId="9" fillId="0" borderId="39" xfId="0" applyFont="1" applyBorder="1" applyProtection="1">
      <protection locked="0"/>
    </xf>
    <xf numFmtId="0" fontId="9" fillId="0" borderId="38" xfId="0" applyFont="1" applyBorder="1" applyProtection="1">
      <protection locked="0"/>
    </xf>
    <xf numFmtId="0" fontId="9" fillId="0" borderId="11" xfId="0" applyFont="1" applyBorder="1" applyProtection="1">
      <protection locked="0"/>
    </xf>
    <xf numFmtId="0" fontId="7" fillId="0" borderId="0" xfId="40" applyFont="1" applyBorder="1" applyAlignment="1" applyProtection="1">
      <alignment horizontal="center"/>
    </xf>
    <xf numFmtId="171" fontId="5" fillId="0" borderId="0" xfId="39" applyNumberFormat="1" applyFont="1" applyProtection="1">
      <protection locked="0"/>
    </xf>
    <xf numFmtId="0" fontId="5" fillId="0" borderId="0" xfId="0" applyFont="1" applyProtection="1"/>
    <xf numFmtId="0" fontId="7" fillId="0" borderId="0" xfId="46" applyFont="1" applyAlignment="1">
      <alignment horizontal="center"/>
    </xf>
    <xf numFmtId="0" fontId="7" fillId="0" borderId="0" xfId="46" applyFont="1" applyAlignment="1">
      <alignment horizontal="left"/>
    </xf>
    <xf numFmtId="0" fontId="7" fillId="0" borderId="0" xfId="0" applyFont="1" applyProtection="1">
      <protection locked="0"/>
    </xf>
    <xf numFmtId="0" fontId="7" fillId="0" borderId="0" xfId="0" applyFont="1" applyAlignment="1" applyProtection="1">
      <alignment wrapText="1"/>
      <protection locked="0"/>
    </xf>
    <xf numFmtId="0" fontId="31" fillId="0" borderId="0" xfId="0" applyFont="1" applyAlignment="1" applyProtection="1">
      <protection locked="0"/>
    </xf>
    <xf numFmtId="0" fontId="31" fillId="0" borderId="0" xfId="0" applyFont="1" applyAlignment="1" applyProtection="1">
      <alignment wrapText="1"/>
      <protection locked="0"/>
    </xf>
    <xf numFmtId="0" fontId="1" fillId="0" borderId="0" xfId="50" applyProtection="1">
      <protection locked="0"/>
    </xf>
    <xf numFmtId="169" fontId="1" fillId="0" borderId="0" xfId="50" applyNumberFormat="1" applyProtection="1">
      <protection locked="0"/>
    </xf>
    <xf numFmtId="0" fontId="34" fillId="0" borderId="0" xfId="50" applyFont="1" applyProtection="1">
      <protection locked="0"/>
    </xf>
    <xf numFmtId="169" fontId="34" fillId="0" borderId="0" xfId="50" applyNumberFormat="1" applyFont="1" applyProtection="1">
      <protection locked="0"/>
    </xf>
    <xf numFmtId="0" fontId="5" fillId="0" borderId="0" xfId="0" applyFont="1" applyBorder="1" applyProtection="1"/>
    <xf numFmtId="167" fontId="9" fillId="0" borderId="0" xfId="0" applyNumberFormat="1" applyFont="1" applyBorder="1" applyProtection="1"/>
    <xf numFmtId="2" fontId="9" fillId="0" borderId="0" xfId="0" applyNumberFormat="1" applyFont="1" applyBorder="1" applyAlignment="1" applyProtection="1">
      <alignment horizontal="left"/>
    </xf>
    <xf numFmtId="2" fontId="9" fillId="0" borderId="2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0" fontId="9" fillId="0" borderId="0" xfId="0" applyFont="1" applyBorder="1" applyAlignment="1" applyProtection="1">
      <alignment horizontal="left"/>
    </xf>
    <xf numFmtId="2" fontId="9" fillId="0" borderId="11" xfId="0" applyNumberFormat="1" applyFont="1" applyFill="1" applyBorder="1" applyAlignment="1" applyProtection="1">
      <alignment horizontal="left"/>
    </xf>
    <xf numFmtId="2" fontId="9" fillId="0" borderId="11" xfId="0" applyNumberFormat="1" applyFont="1" applyBorder="1" applyAlignment="1" applyProtection="1">
      <alignment horizontal="left"/>
    </xf>
    <xf numFmtId="0" fontId="9" fillId="0" borderId="11" xfId="0" applyFont="1" applyBorder="1" applyAlignment="1" applyProtection="1">
      <alignment horizontal="left"/>
    </xf>
    <xf numFmtId="0" fontId="7" fillId="0" borderId="0" xfId="0" applyFont="1" applyBorder="1" applyAlignment="1" applyProtection="1">
      <alignment horizontal="right"/>
    </xf>
    <xf numFmtId="2" fontId="7" fillId="0" borderId="37" xfId="40" applyNumberFormat="1" applyFont="1" applyFill="1" applyBorder="1" applyAlignment="1" applyProtection="1">
      <alignment horizontal="center"/>
    </xf>
    <xf numFmtId="165" fontId="9" fillId="0" borderId="37" xfId="40" applyNumberFormat="1" applyFont="1" applyFill="1" applyBorder="1" applyAlignment="1" applyProtection="1">
      <alignment horizontal="center"/>
    </xf>
    <xf numFmtId="165" fontId="7" fillId="0" borderId="37" xfId="40" applyNumberFormat="1" applyFont="1" applyFill="1" applyBorder="1" applyAlignment="1" applyProtection="1">
      <alignment horizontal="center"/>
    </xf>
    <xf numFmtId="0" fontId="9" fillId="0" borderId="37" xfId="0" applyFont="1" applyBorder="1" applyProtection="1"/>
    <xf numFmtId="2" fontId="7" fillId="0" borderId="38" xfId="40" applyNumberFormat="1" applyFont="1" applyFill="1" applyBorder="1" applyAlignment="1" applyProtection="1">
      <alignment horizontal="center"/>
    </xf>
    <xf numFmtId="165" fontId="9" fillId="0" borderId="38" xfId="40" applyNumberFormat="1" applyFont="1" applyFill="1" applyBorder="1" applyAlignment="1" applyProtection="1">
      <alignment horizontal="center"/>
    </xf>
    <xf numFmtId="167" fontId="7" fillId="0" borderId="38" xfId="40" applyNumberFormat="1" applyFont="1" applyFill="1" applyBorder="1" applyAlignment="1" applyProtection="1">
      <alignment horizontal="center"/>
    </xf>
    <xf numFmtId="0" fontId="9" fillId="0" borderId="38" xfId="0" applyFont="1" applyBorder="1" applyProtection="1"/>
    <xf numFmtId="2" fontId="7" fillId="0" borderId="11" xfId="40" applyNumberFormat="1" applyFont="1" applyFill="1" applyBorder="1" applyAlignment="1" applyProtection="1">
      <alignment horizontal="center"/>
    </xf>
    <xf numFmtId="165" fontId="9" fillId="0" borderId="11" xfId="40" applyNumberFormat="1" applyFont="1" applyFill="1" applyBorder="1" applyAlignment="1" applyProtection="1">
      <alignment horizontal="center"/>
    </xf>
    <xf numFmtId="165" fontId="7" fillId="0" borderId="11" xfId="40" applyNumberFormat="1" applyFont="1" applyFill="1" applyBorder="1" applyAlignment="1" applyProtection="1">
      <alignment horizontal="center"/>
    </xf>
    <xf numFmtId="0" fontId="9" fillId="0" borderId="11" xfId="0" applyFont="1" applyBorder="1" applyProtection="1"/>
    <xf numFmtId="14" fontId="5" fillId="0" borderId="0" xfId="39" applyNumberFormat="1" applyFont="1" applyProtection="1">
      <protection locked="0"/>
    </xf>
    <xf numFmtId="0" fontId="7" fillId="0" borderId="0" xfId="46" applyFont="1"/>
    <xf numFmtId="0" fontId="7" fillId="0" borderId="34" xfId="40" applyFont="1" applyFill="1" applyBorder="1" applyAlignment="1" applyProtection="1">
      <protection locked="0"/>
    </xf>
    <xf numFmtId="0" fontId="5" fillId="0" borderId="0" xfId="40" applyFont="1" applyBorder="1" applyAlignment="1" applyProtection="1">
      <alignment horizontal="center"/>
    </xf>
    <xf numFmtId="0" fontId="7" fillId="31" borderId="0" xfId="0" applyFont="1" applyFill="1" applyProtection="1"/>
    <xf numFmtId="0" fontId="0" fillId="31" borderId="0" xfId="0" applyFill="1" applyProtection="1"/>
    <xf numFmtId="0" fontId="31" fillId="31" borderId="0" xfId="0" applyFont="1" applyFill="1" applyProtection="1"/>
    <xf numFmtId="0" fontId="9" fillId="31" borderId="0" xfId="0" applyFont="1" applyFill="1" applyAlignment="1" applyProtection="1">
      <alignment horizontal="right"/>
    </xf>
    <xf numFmtId="0" fontId="9" fillId="31" borderId="0" xfId="0" applyFont="1" applyFill="1" applyAlignment="1" applyProtection="1">
      <alignment horizontal="left" vertical="top" wrapText="1"/>
    </xf>
    <xf numFmtId="0" fontId="0" fillId="31" borderId="0" xfId="0" applyFill="1" applyAlignment="1" applyProtection="1">
      <alignment horizontal="left" vertical="top" wrapText="1"/>
    </xf>
    <xf numFmtId="0" fontId="0" fillId="31" borderId="0" xfId="0" applyFill="1" applyAlignment="1" applyProtection="1">
      <alignment horizontal="left" wrapText="1"/>
    </xf>
    <xf numFmtId="0" fontId="5" fillId="31" borderId="0" xfId="0" applyFont="1" applyFill="1" applyProtection="1"/>
    <xf numFmtId="0" fontId="0" fillId="31" borderId="0" xfId="0" applyFill="1" applyAlignment="1" applyProtection="1">
      <alignment wrapText="1"/>
    </xf>
    <xf numFmtId="0" fontId="34" fillId="31" borderId="0" xfId="0" applyFont="1" applyFill="1" applyAlignment="1" applyProtection="1">
      <alignment wrapText="1"/>
    </xf>
    <xf numFmtId="0" fontId="36" fillId="31" borderId="0" xfId="0" applyFont="1" applyFill="1" applyProtection="1"/>
    <xf numFmtId="0" fontId="5" fillId="31" borderId="0" xfId="0" applyFont="1" applyFill="1" applyAlignment="1" applyProtection="1">
      <alignment wrapText="1"/>
    </xf>
    <xf numFmtId="0" fontId="9" fillId="31" borderId="0" xfId="0" applyFont="1" applyFill="1" applyAlignment="1" applyProtection="1">
      <alignment wrapText="1"/>
    </xf>
    <xf numFmtId="0" fontId="7" fillId="31" borderId="0" xfId="37" applyFont="1" applyFill="1" applyAlignment="1">
      <alignment horizontal="left"/>
    </xf>
    <xf numFmtId="0" fontId="9" fillId="31" borderId="0" xfId="37" applyFill="1"/>
    <xf numFmtId="0" fontId="9" fillId="31" borderId="0" xfId="37" applyFont="1" applyFill="1" applyAlignment="1">
      <alignment horizontal="left"/>
    </xf>
    <xf numFmtId="0" fontId="9" fillId="31" borderId="0" xfId="37" applyFill="1" applyAlignment="1">
      <alignment horizontal="left"/>
    </xf>
    <xf numFmtId="0" fontId="5" fillId="31" borderId="0" xfId="37" applyFont="1" applyFill="1"/>
    <xf numFmtId="0" fontId="7" fillId="31" borderId="10" xfId="40" applyFont="1" applyFill="1" applyBorder="1" applyAlignment="1" applyProtection="1">
      <alignment horizontal="center"/>
    </xf>
    <xf numFmtId="2" fontId="7" fillId="31" borderId="10" xfId="40" applyNumberFormat="1" applyFont="1" applyFill="1" applyBorder="1" applyAlignment="1" applyProtection="1">
      <protection locked="0"/>
    </xf>
    <xf numFmtId="0" fontId="9" fillId="31" borderId="40" xfId="37" applyFill="1" applyBorder="1"/>
    <xf numFmtId="0" fontId="1" fillId="0" borderId="0" xfId="46" applyFont="1"/>
    <xf numFmtId="14" fontId="1" fillId="0" borderId="0" xfId="46" applyNumberFormat="1" applyFont="1"/>
    <xf numFmtId="169" fontId="7" fillId="0" borderId="0" xfId="40" applyNumberFormat="1" applyFont="1" applyFill="1" applyBorder="1" applyAlignment="1" applyProtection="1">
      <alignment horizontal="center"/>
    </xf>
    <xf numFmtId="169" fontId="7" fillId="0" borderId="0" xfId="40" applyNumberFormat="1" applyFont="1" applyFill="1" applyBorder="1" applyAlignment="1" applyProtection="1">
      <alignment horizontal="center"/>
      <protection locked="0"/>
    </xf>
    <xf numFmtId="169" fontId="7" fillId="29" borderId="55" xfId="0" applyNumberFormat="1" applyFont="1" applyFill="1" applyBorder="1" applyAlignment="1" applyProtection="1">
      <alignment horizontal="center"/>
    </xf>
    <xf numFmtId="167" fontId="0" fillId="0" borderId="0" xfId="0" applyNumberFormat="1"/>
    <xf numFmtId="0" fontId="34" fillId="0" borderId="0" xfId="0" applyFont="1" applyBorder="1" applyAlignment="1" applyProtection="1"/>
    <xf numFmtId="0" fontId="41" fillId="32" borderId="0" xfId="0" applyFont="1" applyFill="1" applyAlignment="1">
      <alignment vertical="center"/>
    </xf>
    <xf numFmtId="0" fontId="41" fillId="32" borderId="0" xfId="0" applyFont="1" applyFill="1" applyAlignment="1">
      <alignment vertical="center" wrapText="1"/>
    </xf>
    <xf numFmtId="0" fontId="40" fillId="31" borderId="0" xfId="0" applyFont="1" applyFill="1" applyAlignment="1">
      <alignment vertical="center"/>
    </xf>
    <xf numFmtId="0" fontId="0" fillId="31" borderId="0" xfId="0" applyFill="1"/>
    <xf numFmtId="167" fontId="12" fillId="0" borderId="0" xfId="46" applyNumberFormat="1"/>
    <xf numFmtId="49" fontId="12" fillId="0" borderId="0" xfId="46" applyNumberFormat="1"/>
    <xf numFmtId="0" fontId="12" fillId="0" borderId="0" xfId="46"/>
    <xf numFmtId="168" fontId="37" fillId="0" borderId="0" xfId="46" applyNumberFormat="1" applyFont="1"/>
    <xf numFmtId="49" fontId="37" fillId="0" borderId="0" xfId="46" applyNumberFormat="1" applyFont="1"/>
    <xf numFmtId="0" fontId="37" fillId="0" borderId="0" xfId="46" applyFont="1"/>
    <xf numFmtId="168" fontId="12" fillId="0" borderId="0" xfId="46" applyNumberFormat="1"/>
    <xf numFmtId="1" fontId="12" fillId="0" borderId="0" xfId="46" applyNumberFormat="1" applyProtection="1">
      <protection locked="0" hidden="1"/>
    </xf>
    <xf numFmtId="0" fontId="13" fillId="0" borderId="0" xfId="46" applyFont="1"/>
    <xf numFmtId="1" fontId="37" fillId="0" borderId="0" xfId="46" applyNumberFormat="1" applyFont="1" applyProtection="1">
      <protection locked="0" hidden="1"/>
    </xf>
    <xf numFmtId="0" fontId="7" fillId="0" borderId="0" xfId="0" applyFont="1" applyFill="1" applyBorder="1" applyAlignment="1" applyProtection="1">
      <alignment horizontal="left"/>
    </xf>
    <xf numFmtId="0" fontId="0" fillId="0" borderId="0" xfId="0" applyFill="1" applyBorder="1" applyAlignment="1" applyProtection="1">
      <alignment horizontal="left"/>
    </xf>
    <xf numFmtId="1" fontId="1" fillId="0" borderId="0" xfId="46" applyNumberFormat="1" applyFont="1"/>
    <xf numFmtId="0" fontId="39" fillId="0" borderId="0" xfId="46" applyFont="1"/>
    <xf numFmtId="1" fontId="7" fillId="0" borderId="0" xfId="46" applyNumberFormat="1" applyFont="1" applyAlignment="1">
      <alignment horizontal="center"/>
    </xf>
    <xf numFmtId="0" fontId="1" fillId="0" borderId="0" xfId="52"/>
    <xf numFmtId="0" fontId="5" fillId="0" borderId="0" xfId="52" applyFont="1"/>
    <xf numFmtId="0" fontId="5" fillId="0" borderId="0" xfId="46" applyFont="1"/>
    <xf numFmtId="14" fontId="5" fillId="0" borderId="0" xfId="46" applyNumberFormat="1" applyFont="1"/>
    <xf numFmtId="1" fontId="12" fillId="0" borderId="0" xfId="46" applyNumberFormat="1"/>
    <xf numFmtId="0" fontId="0" fillId="0" borderId="0" xfId="0" applyFill="1" applyBorder="1" applyAlignment="1" applyProtection="1">
      <alignment wrapText="1"/>
    </xf>
    <xf numFmtId="169" fontId="7" fillId="0" borderId="0" xfId="0" applyNumberFormat="1" applyFont="1" applyFill="1" applyBorder="1" applyAlignment="1" applyProtection="1">
      <alignment horizontal="center"/>
    </xf>
    <xf numFmtId="0" fontId="7" fillId="0" borderId="0" xfId="40" applyFont="1" applyFill="1" applyBorder="1" applyAlignment="1" applyProtection="1">
      <alignment horizontal="left"/>
    </xf>
    <xf numFmtId="0" fontId="9" fillId="0" borderId="0" xfId="0" applyFont="1" applyFill="1" applyBorder="1" applyProtection="1"/>
    <xf numFmtId="0" fontId="9" fillId="0" borderId="0" xfId="0" applyFont="1" applyFill="1" applyBorder="1" applyProtection="1">
      <protection locked="0"/>
    </xf>
    <xf numFmtId="165" fontId="9" fillId="0" borderId="17" xfId="40" applyNumberFormat="1" applyFont="1" applyFill="1" applyBorder="1" applyAlignment="1" applyProtection="1">
      <alignment horizontal="center"/>
    </xf>
    <xf numFmtId="169" fontId="7" fillId="29" borderId="61" xfId="0" applyNumberFormat="1" applyFont="1" applyFill="1" applyBorder="1" applyAlignment="1" applyProtection="1">
      <alignment horizontal="center"/>
    </xf>
    <xf numFmtId="169" fontId="7" fillId="0" borderId="17" xfId="40" applyNumberFormat="1" applyFont="1" applyFill="1" applyBorder="1" applyAlignment="1" applyProtection="1">
      <alignment horizontal="center"/>
    </xf>
    <xf numFmtId="169" fontId="7" fillId="0" borderId="17" xfId="40" applyNumberFormat="1" applyFont="1" applyFill="1" applyBorder="1" applyAlignment="1" applyProtection="1">
      <alignment horizontal="center"/>
      <protection locked="0"/>
    </xf>
    <xf numFmtId="0" fontId="7" fillId="0" borderId="0" xfId="0" applyFont="1" applyAlignment="1" applyProtection="1">
      <alignment horizontal="left"/>
    </xf>
    <xf numFmtId="0" fontId="9" fillId="0" borderId="0" xfId="0" applyFont="1" applyAlignment="1" applyProtection="1">
      <alignment horizontal="left"/>
    </xf>
    <xf numFmtId="0" fontId="9" fillId="0" borderId="0" xfId="0" applyFont="1" applyAlignment="1" applyProtection="1"/>
    <xf numFmtId="0" fontId="9" fillId="0" borderId="0" xfId="0" applyFont="1" applyAlignment="1" applyProtection="1">
      <alignment wrapText="1"/>
    </xf>
    <xf numFmtId="0" fontId="9" fillId="0" borderId="11" xfId="0" applyFont="1" applyBorder="1" applyAlignment="1" applyProtection="1"/>
    <xf numFmtId="0" fontId="9" fillId="0" borderId="12" xfId="0" applyFont="1" applyBorder="1" applyAlignment="1" applyProtection="1"/>
    <xf numFmtId="0" fontId="9" fillId="0" borderId="0" xfId="0" applyFont="1" applyBorder="1" applyAlignment="1" applyProtection="1"/>
    <xf numFmtId="0" fontId="7" fillId="0" borderId="0" xfId="40" applyFont="1" applyBorder="1" applyAlignment="1" applyProtection="1"/>
    <xf numFmtId="0" fontId="10" fillId="0" borderId="0" xfId="0" applyFont="1" applyFill="1" applyBorder="1" applyAlignment="1" applyProtection="1">
      <alignment horizontal="left"/>
    </xf>
    <xf numFmtId="0" fontId="7" fillId="0" borderId="11" xfId="40" applyFont="1" applyBorder="1" applyAlignment="1" applyProtection="1">
      <alignment horizontal="left"/>
    </xf>
    <xf numFmtId="0" fontId="9" fillId="0" borderId="13" xfId="0" applyFont="1" applyBorder="1" applyAlignment="1" applyProtection="1"/>
    <xf numFmtId="0" fontId="11" fillId="0" borderId="0" xfId="0" applyFont="1" applyAlignment="1" applyProtection="1">
      <alignment horizontal="left"/>
    </xf>
    <xf numFmtId="167" fontId="5" fillId="0" borderId="0" xfId="0" applyNumberFormat="1" applyFont="1" applyProtection="1">
      <protection locked="0"/>
    </xf>
    <xf numFmtId="167" fontId="12" fillId="0" borderId="0" xfId="46" applyNumberFormat="1" applyProtection="1">
      <protection locked="0"/>
    </xf>
    <xf numFmtId="0" fontId="1" fillId="0" borderId="0" xfId="46" applyFont="1" applyProtection="1">
      <protection locked="0"/>
    </xf>
    <xf numFmtId="0" fontId="5" fillId="0" borderId="0" xfId="46" applyFont="1" applyProtection="1">
      <protection locked="0"/>
    </xf>
    <xf numFmtId="14" fontId="5" fillId="0" borderId="0" xfId="46" applyNumberFormat="1" applyFont="1" applyProtection="1">
      <protection locked="0"/>
    </xf>
    <xf numFmtId="14" fontId="1" fillId="0" borderId="0" xfId="46" applyNumberFormat="1" applyFont="1" applyProtection="1">
      <protection locked="0"/>
    </xf>
    <xf numFmtId="14" fontId="5" fillId="0" borderId="0" xfId="39" applyNumberFormat="1" applyFont="1" applyProtection="1"/>
    <xf numFmtId="167" fontId="12" fillId="0" borderId="0" xfId="46" applyNumberFormat="1" applyProtection="1"/>
    <xf numFmtId="0" fontId="41" fillId="32" borderId="56" xfId="0" applyFont="1" applyFill="1" applyBorder="1" applyAlignment="1">
      <alignment horizontal="center" vertical="center" wrapText="1"/>
    </xf>
    <xf numFmtId="0" fontId="41" fillId="32" borderId="57" xfId="0" applyFont="1" applyFill="1" applyBorder="1" applyAlignment="1">
      <alignment horizontal="center" vertical="center" wrapText="1"/>
    </xf>
    <xf numFmtId="0" fontId="41" fillId="32" borderId="58" xfId="0" applyFont="1" applyFill="1" applyBorder="1" applyAlignment="1">
      <alignment horizontal="center" vertical="center" wrapText="1"/>
    </xf>
    <xf numFmtId="0" fontId="5" fillId="31" borderId="0" xfId="0" applyFont="1" applyFill="1" applyAlignment="1" applyProtection="1">
      <alignment wrapText="1"/>
    </xf>
    <xf numFmtId="0" fontId="0" fillId="31" borderId="0" xfId="0" applyFill="1" applyAlignment="1" applyProtection="1">
      <alignment wrapText="1"/>
    </xf>
    <xf numFmtId="0" fontId="0" fillId="31" borderId="41" xfId="0" applyFill="1" applyBorder="1" applyAlignment="1" applyProtection="1">
      <alignment horizontal="center" vertical="top" wrapText="1"/>
    </xf>
    <xf numFmtId="0" fontId="0" fillId="31" borderId="42" xfId="0" applyFill="1" applyBorder="1" applyAlignment="1" applyProtection="1">
      <alignment horizontal="center" vertical="top" wrapText="1"/>
    </xf>
    <xf numFmtId="0" fontId="0" fillId="31" borderId="44" xfId="0" applyFill="1" applyBorder="1" applyAlignment="1" applyProtection="1">
      <alignment horizontal="center"/>
    </xf>
    <xf numFmtId="0" fontId="0" fillId="31" borderId="40" xfId="0" applyFill="1" applyBorder="1" applyAlignment="1" applyProtection="1">
      <alignment horizontal="center"/>
    </xf>
    <xf numFmtId="0" fontId="0" fillId="31" borderId="47" xfId="0" applyFill="1" applyBorder="1" applyAlignment="1" applyProtection="1">
      <alignment horizontal="center"/>
    </xf>
    <xf numFmtId="0" fontId="0" fillId="31" borderId="48" xfId="0" applyFill="1" applyBorder="1" applyAlignment="1" applyProtection="1">
      <alignment horizontal="center"/>
    </xf>
    <xf numFmtId="0" fontId="0" fillId="31" borderId="46" xfId="0" applyFill="1" applyBorder="1" applyAlignment="1" applyProtection="1">
      <alignment horizontal="center"/>
    </xf>
    <xf numFmtId="0" fontId="0" fillId="31" borderId="43" xfId="0" applyFill="1" applyBorder="1" applyAlignment="1" applyProtection="1">
      <alignment horizontal="center" vertical="top"/>
    </xf>
    <xf numFmtId="0" fontId="9" fillId="31" borderId="42" xfId="0" applyFont="1" applyFill="1" applyBorder="1" applyAlignment="1" applyProtection="1">
      <alignment horizontal="center" vertical="top" wrapText="1"/>
    </xf>
    <xf numFmtId="0" fontId="9" fillId="31" borderId="0" xfId="0" applyFont="1" applyFill="1" applyAlignment="1" applyProtection="1">
      <alignment horizontal="left" vertical="top" wrapText="1"/>
    </xf>
    <xf numFmtId="0" fontId="0" fillId="31" borderId="0" xfId="0" applyFill="1" applyAlignment="1" applyProtection="1">
      <alignment horizontal="left" vertical="top" wrapText="1"/>
    </xf>
    <xf numFmtId="0" fontId="0" fillId="31" borderId="0" xfId="0" applyFill="1" applyAlignment="1" applyProtection="1">
      <alignment horizontal="left" wrapText="1"/>
    </xf>
    <xf numFmtId="0" fontId="0" fillId="31" borderId="45" xfId="0" applyFill="1" applyBorder="1" applyAlignment="1" applyProtection="1">
      <alignment horizontal="center"/>
    </xf>
    <xf numFmtId="0" fontId="0" fillId="31" borderId="0" xfId="0" applyFill="1" applyAlignment="1">
      <alignment wrapText="1"/>
    </xf>
    <xf numFmtId="0" fontId="5" fillId="31" borderId="0" xfId="0" applyFont="1" applyFill="1" applyAlignment="1">
      <alignment wrapText="1"/>
    </xf>
    <xf numFmtId="0" fontId="38" fillId="31" borderId="0" xfId="0" applyFont="1" applyFill="1" applyAlignment="1">
      <alignment vertical="center" wrapText="1"/>
    </xf>
    <xf numFmtId="0" fontId="7" fillId="31" borderId="0" xfId="0" applyFont="1" applyFill="1" applyAlignment="1" applyProtection="1">
      <alignment wrapText="1"/>
    </xf>
    <xf numFmtId="0" fontId="5" fillId="31" borderId="0" xfId="0" applyFont="1" applyFill="1" applyAlignment="1" applyProtection="1"/>
    <xf numFmtId="0" fontId="31" fillId="32" borderId="0" xfId="0" applyFont="1" applyFill="1" applyAlignment="1">
      <alignment vertical="center"/>
    </xf>
    <xf numFmtId="0" fontId="41" fillId="32" borderId="0" xfId="0" applyFont="1" applyFill="1" applyAlignment="1">
      <alignment vertical="center" wrapText="1"/>
    </xf>
    <xf numFmtId="0" fontId="42" fillId="32" borderId="0" xfId="0" applyFont="1" applyFill="1" applyAlignment="1">
      <alignment vertical="center" wrapText="1"/>
    </xf>
    <xf numFmtId="0" fontId="9" fillId="31" borderId="40" xfId="37" applyFill="1" applyBorder="1" applyAlignment="1"/>
    <xf numFmtId="0" fontId="0" fillId="31" borderId="40" xfId="0" applyFill="1" applyBorder="1" applyAlignment="1"/>
    <xf numFmtId="0" fontId="7" fillId="0" borderId="0" xfId="0" applyFont="1" applyAlignment="1" applyProtection="1">
      <alignment horizontal="left"/>
    </xf>
    <xf numFmtId="0" fontId="9" fillId="0" borderId="0" xfId="0" applyFont="1" applyAlignment="1" applyProtection="1">
      <alignment horizontal="left"/>
    </xf>
    <xf numFmtId="0" fontId="8" fillId="0" borderId="24" xfId="40" applyFont="1" applyBorder="1" applyAlignment="1" applyProtection="1">
      <alignment wrapText="1"/>
    </xf>
    <xf numFmtId="0" fontId="8" fillId="0" borderId="25" xfId="40" applyFont="1" applyBorder="1" applyAlignment="1" applyProtection="1">
      <alignment wrapText="1"/>
    </xf>
    <xf numFmtId="0" fontId="9" fillId="0" borderId="25" xfId="0" applyFont="1" applyBorder="1" applyAlignment="1" applyProtection="1"/>
    <xf numFmtId="0" fontId="9" fillId="0" borderId="26" xfId="0" applyFont="1" applyBorder="1" applyAlignment="1" applyProtection="1"/>
    <xf numFmtId="0" fontId="9" fillId="0" borderId="0" xfId="0" applyFont="1" applyAlignment="1" applyProtection="1"/>
    <xf numFmtId="0" fontId="7" fillId="0" borderId="0" xfId="40" applyFont="1" applyFill="1" applyBorder="1" applyAlignment="1" applyProtection="1">
      <alignment horizontal="left" wrapText="1"/>
    </xf>
    <xf numFmtId="0" fontId="9" fillId="0" borderId="0" xfId="0" applyFont="1" applyAlignment="1" applyProtection="1">
      <alignment wrapText="1"/>
    </xf>
    <xf numFmtId="0" fontId="8" fillId="0" borderId="11" xfId="40" applyFont="1" applyBorder="1" applyAlignment="1" applyProtection="1">
      <alignment wrapText="1"/>
    </xf>
    <xf numFmtId="0" fontId="9" fillId="0" borderId="11" xfId="0" applyFont="1" applyBorder="1" applyAlignment="1" applyProtection="1"/>
    <xf numFmtId="0" fontId="8" fillId="0" borderId="28" xfId="40" applyFont="1" applyBorder="1" applyAlignment="1" applyProtection="1">
      <alignment wrapText="1"/>
    </xf>
    <xf numFmtId="0" fontId="8" fillId="0" borderId="12" xfId="40" applyFont="1" applyBorder="1" applyAlignment="1" applyProtection="1">
      <alignment wrapText="1"/>
    </xf>
    <xf numFmtId="0" fontId="9" fillId="0" borderId="12" xfId="0" applyFont="1" applyBorder="1" applyAlignment="1" applyProtection="1"/>
    <xf numFmtId="0" fontId="8" fillId="0" borderId="21" xfId="40" applyFont="1" applyBorder="1" applyAlignment="1" applyProtection="1">
      <alignment wrapText="1"/>
    </xf>
    <xf numFmtId="0" fontId="8" fillId="0" borderId="0" xfId="40" applyFont="1" applyBorder="1" applyAlignment="1" applyProtection="1">
      <alignment wrapText="1"/>
    </xf>
    <xf numFmtId="0" fontId="9" fillId="0" borderId="0" xfId="0" applyFont="1" applyBorder="1" applyAlignment="1" applyProtection="1"/>
    <xf numFmtId="0" fontId="8" fillId="0" borderId="23" xfId="40" applyFont="1" applyBorder="1" applyAlignment="1" applyProtection="1">
      <alignment wrapText="1"/>
    </xf>
    <xf numFmtId="0" fontId="7" fillId="0" borderId="29" xfId="40" applyFont="1" applyBorder="1" applyAlignment="1" applyProtection="1">
      <alignment horizontal="center"/>
    </xf>
    <xf numFmtId="0" fontId="9" fillId="0" borderId="17" xfId="0" applyFont="1" applyBorder="1" applyAlignment="1" applyProtection="1">
      <alignment horizontal="center"/>
    </xf>
    <xf numFmtId="0" fontId="9" fillId="0" borderId="30" xfId="0" applyFont="1" applyBorder="1" applyAlignment="1" applyProtection="1">
      <alignment horizontal="center"/>
    </xf>
    <xf numFmtId="0" fontId="7" fillId="0" borderId="0" xfId="40" applyFont="1" applyBorder="1" applyAlignment="1" applyProtection="1"/>
    <xf numFmtId="0" fontId="7" fillId="0" borderId="49" xfId="40" applyFont="1" applyBorder="1" applyAlignment="1" applyProtection="1">
      <alignment horizontal="left" wrapText="1"/>
    </xf>
    <xf numFmtId="0" fontId="7" fillId="0" borderId="50" xfId="40" applyFont="1" applyBorder="1" applyAlignment="1" applyProtection="1">
      <alignment horizontal="left" wrapText="1"/>
    </xf>
    <xf numFmtId="0" fontId="9" fillId="0" borderId="51" xfId="0" applyFont="1" applyBorder="1" applyAlignment="1" applyProtection="1">
      <alignment wrapText="1"/>
    </xf>
    <xf numFmtId="0" fontId="7" fillId="0" borderId="0" xfId="0" applyFont="1" applyAlignment="1" applyProtection="1">
      <alignment wrapText="1"/>
    </xf>
    <xf numFmtId="0" fontId="10" fillId="0" borderId="0" xfId="0" applyFont="1" applyFill="1" applyBorder="1" applyAlignment="1" applyProtection="1">
      <alignment horizontal="left"/>
    </xf>
    <xf numFmtId="169" fontId="7" fillId="33" borderId="44" xfId="0" applyNumberFormat="1" applyFont="1" applyFill="1" applyBorder="1" applyAlignment="1" applyProtection="1">
      <alignment horizontal="left"/>
    </xf>
    <xf numFmtId="169" fontId="0" fillId="33" borderId="45" xfId="0" applyNumberFormat="1" applyFill="1" applyBorder="1" applyAlignment="1" applyProtection="1">
      <alignment horizontal="left"/>
    </xf>
    <xf numFmtId="0" fontId="7" fillId="0" borderId="23" xfId="40" applyFont="1" applyBorder="1" applyAlignment="1" applyProtection="1">
      <alignment horizontal="left"/>
    </xf>
    <xf numFmtId="0" fontId="7" fillId="0" borderId="11" xfId="40" applyFont="1" applyBorder="1" applyAlignment="1" applyProtection="1">
      <alignment horizontal="left"/>
    </xf>
    <xf numFmtId="0" fontId="9" fillId="0" borderId="35" xfId="0" applyFont="1" applyBorder="1" applyAlignment="1" applyProtection="1"/>
    <xf numFmtId="0" fontId="7" fillId="0" borderId="52" xfId="40" applyFont="1" applyBorder="1" applyAlignment="1" applyProtection="1">
      <alignment horizontal="left"/>
    </xf>
    <xf numFmtId="0" fontId="0" fillId="0" borderId="53" xfId="0" applyBorder="1" applyAlignment="1" applyProtection="1"/>
    <xf numFmtId="169" fontId="7" fillId="33" borderId="59" xfId="0" applyNumberFormat="1" applyFont="1" applyFill="1" applyBorder="1" applyAlignment="1" applyProtection="1">
      <alignment horizontal="left"/>
    </xf>
    <xf numFmtId="169" fontId="0" fillId="33" borderId="60" xfId="0" applyNumberFormat="1" applyFill="1" applyBorder="1" applyAlignment="1" applyProtection="1">
      <alignment horizontal="left"/>
    </xf>
    <xf numFmtId="169" fontId="7" fillId="0" borderId="0" xfId="0" applyNumberFormat="1" applyFont="1" applyFill="1" applyBorder="1" applyAlignment="1" applyProtection="1">
      <alignment horizontal="left"/>
    </xf>
    <xf numFmtId="169" fontId="0" fillId="0" borderId="0" xfId="0" applyNumberFormat="1" applyFill="1" applyBorder="1" applyAlignment="1" applyProtection="1">
      <alignment horizontal="left"/>
    </xf>
    <xf numFmtId="0" fontId="31" fillId="0" borderId="0" xfId="0" applyFont="1" applyAlignment="1" applyProtection="1">
      <alignment wrapText="1"/>
    </xf>
    <xf numFmtId="0" fontId="7" fillId="0" borderId="29" xfId="40" applyFont="1" applyBorder="1" applyAlignment="1" applyProtection="1">
      <alignment horizontal="left" wrapText="1"/>
    </xf>
    <xf numFmtId="0" fontId="0" fillId="0" borderId="17" xfId="0" applyBorder="1" applyAlignment="1" applyProtection="1"/>
    <xf numFmtId="0" fontId="8" fillId="0" borderId="22" xfId="0" applyFont="1" applyFill="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10" fillId="0" borderId="0" xfId="0" applyFont="1" applyBorder="1" applyAlignment="1" applyProtection="1">
      <alignment horizontal="left"/>
    </xf>
    <xf numFmtId="0" fontId="11" fillId="0" borderId="0" xfId="0" applyFont="1" applyAlignment="1" applyProtection="1">
      <alignment horizontal="left"/>
    </xf>
    <xf numFmtId="0" fontId="33" fillId="0" borderId="21" xfId="40" applyFont="1" applyFill="1" applyBorder="1" applyAlignment="1" applyProtection="1">
      <alignment horizontal="left" wrapText="1"/>
    </xf>
    <xf numFmtId="0" fontId="33" fillId="0" borderId="0" xfId="40" applyFont="1" applyFill="1" applyBorder="1" applyAlignment="1" applyProtection="1">
      <alignment horizontal="left" wrapText="1"/>
    </xf>
    <xf numFmtId="0" fontId="8" fillId="0" borderId="21" xfId="40" applyFont="1" applyBorder="1" applyAlignment="1" applyProtection="1">
      <alignment horizontal="left" wrapText="1"/>
    </xf>
    <xf numFmtId="0" fontId="8" fillId="0" borderId="0" xfId="40" applyFont="1" applyBorder="1" applyAlignment="1" applyProtection="1">
      <alignment horizontal="left" wrapText="1"/>
    </xf>
    <xf numFmtId="0" fontId="33" fillId="0" borderId="23" xfId="40" applyFont="1" applyFill="1" applyBorder="1" applyAlignment="1" applyProtection="1">
      <alignment horizontal="left" wrapText="1"/>
    </xf>
    <xf numFmtId="0" fontId="33" fillId="0" borderId="11" xfId="40" applyFont="1" applyFill="1" applyBorder="1" applyAlignment="1" applyProtection="1">
      <alignment horizontal="left" wrapText="1"/>
    </xf>
    <xf numFmtId="0" fontId="34" fillId="0" borderId="11" xfId="0" applyFont="1" applyFill="1" applyBorder="1" applyAlignment="1" applyProtection="1"/>
    <xf numFmtId="0" fontId="8" fillId="0" borderId="21" xfId="0" applyFont="1" applyBorder="1" applyAlignment="1" applyProtection="1">
      <alignment wrapText="1"/>
    </xf>
    <xf numFmtId="0" fontId="8" fillId="0" borderId="0" xfId="0" applyFont="1" applyBorder="1" applyAlignment="1" applyProtection="1">
      <alignment wrapText="1"/>
    </xf>
    <xf numFmtId="0" fontId="8" fillId="0" borderId="22" xfId="40" applyFont="1" applyBorder="1" applyAlignment="1" applyProtection="1">
      <alignment wrapText="1"/>
    </xf>
    <xf numFmtId="0" fontId="8" fillId="0" borderId="13" xfId="40" applyFont="1" applyBorder="1" applyAlignment="1" applyProtection="1">
      <alignment wrapText="1"/>
    </xf>
    <xf numFmtId="0" fontId="9" fillId="0" borderId="13" xfId="0" applyFont="1" applyBorder="1" applyAlignment="1" applyProtection="1"/>
    <xf numFmtId="0" fontId="7" fillId="33" borderId="41" xfId="0" applyFont="1" applyFill="1" applyBorder="1" applyAlignment="1" applyProtection="1">
      <alignment horizontal="left"/>
    </xf>
    <xf numFmtId="0" fontId="0" fillId="33" borderId="43" xfId="0" applyFill="1" applyBorder="1" applyAlignment="1" applyProtection="1">
      <alignment horizontal="left"/>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2 2" xfId="46" xr:uid="{00000000-0005-0000-0000-000026000000}"/>
    <cellStyle name="Normal 3" xfId="38" xr:uid="{00000000-0005-0000-0000-000027000000}"/>
    <cellStyle name="Normal 3 2" xfId="50" xr:uid="{00000000-0005-0000-0000-000028000000}"/>
    <cellStyle name="Normal 3 3" xfId="51" xr:uid="{756CCDFD-3819-45F5-896C-66A97592266A}"/>
    <cellStyle name="Normal 3 3 2" xfId="52" xr:uid="{957995D0-471E-4046-8301-CB65191E1556}"/>
    <cellStyle name="Normal 4" xfId="47" xr:uid="{00000000-0005-0000-0000-000029000000}"/>
    <cellStyle name="Normal 4 2" xfId="48" xr:uid="{00000000-0005-0000-0000-00002A000000}"/>
    <cellStyle name="Normal 5" xfId="49" xr:uid="{00000000-0005-0000-0000-00002B000000}"/>
    <cellStyle name="Normal_Holiday Calculator- January 2012 (Version2) 19-10-2011" xfId="39" xr:uid="{00000000-0005-0000-0000-00002C000000}"/>
    <cellStyle name="Normal_Sheet1" xfId="40" xr:uid="{00000000-0005-0000-0000-00002D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221">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
      <fill>
        <patternFill>
          <bgColor rgb="FFFF0000"/>
        </patternFill>
      </fill>
    </dxf>
    <dxf>
      <fill>
        <patternFill>
          <bgColor rgb="FFCCFFCC"/>
        </patternFill>
      </fill>
    </dxf>
    <dxf>
      <fill>
        <patternFill>
          <bgColor rgb="FFFF33CC"/>
        </patternFill>
      </fill>
    </dxf>
    <dxf>
      <fill>
        <patternFill>
          <bgColor rgb="FFFF33CC"/>
        </patternFill>
      </fill>
    </dxf>
    <dxf>
      <fill>
        <patternFill>
          <bgColor rgb="FFFF0000"/>
        </patternFill>
      </fill>
    </dxf>
    <dxf>
      <fill>
        <patternFill>
          <bgColor rgb="FFFF33CC"/>
        </patternFill>
      </fill>
    </dxf>
    <dxf>
      <fill>
        <patternFill>
          <bgColor rgb="FFFF33CC"/>
        </patternFill>
      </fill>
    </dxf>
    <dxf>
      <fill>
        <patternFill>
          <bgColor rgb="FFFF0000"/>
        </patternFill>
      </fill>
    </dxf>
  </dxfs>
  <tableStyles count="0" defaultTableStyle="TableStyleMedium2" defaultPivotStyle="PivotStyleLight16"/>
  <colors>
    <mruColors>
      <color rgb="FFFFFF99"/>
      <color rgb="FFCC99FF"/>
      <color rgb="FF666699"/>
      <color rgb="FFFF00FF"/>
      <color rgb="FF96969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590550</xdr:colOff>
      <xdr:row>0</xdr:row>
      <xdr:rowOff>28575</xdr:rowOff>
    </xdr:from>
    <xdr:to>
      <xdr:col>14</xdr:col>
      <xdr:colOff>752475</xdr:colOff>
      <xdr:row>2</xdr:row>
      <xdr:rowOff>171450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28575"/>
          <a:ext cx="24479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57150</xdr:rowOff>
    </xdr:from>
    <xdr:to>
      <xdr:col>20</xdr:col>
      <xdr:colOff>2540000</xdr:colOff>
      <xdr:row>2</xdr:row>
      <xdr:rowOff>66675</xdr:rowOff>
    </xdr:to>
    <xdr:pic>
      <xdr:nvPicPr>
        <xdr:cNvPr id="1321" name="Picture 2">
          <a:extLst>
            <a:ext uri="{FF2B5EF4-FFF2-40B4-BE49-F238E27FC236}">
              <a16:creationId xmlns:a16="http://schemas.microsoft.com/office/drawing/2014/main" id="{00000000-0008-0000-04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57150"/>
          <a:ext cx="2555875" cy="604838"/>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20Calculators\TFDAnnualisedHoursPlanningSpreadsheetTerm%20Time%202015-16.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2"/>
      <sheetName val="Guidance"/>
      <sheetName val="calendar2015-16"/>
      <sheetName val="OccHols"/>
      <sheetName val="Planner"/>
      <sheetName val="Absence Record Sheet"/>
    </sheetNames>
    <sheetDataSet>
      <sheetData sheetId="0" refreshError="1"/>
      <sheetData sheetId="1" refreshError="1"/>
      <sheetData sheetId="2">
        <row r="8">
          <cell r="B8">
            <v>42234</v>
          </cell>
          <cell r="G8" t="str">
            <v>Monday</v>
          </cell>
        </row>
        <row r="9">
          <cell r="B9">
            <v>42235</v>
          </cell>
          <cell r="G9" t="str">
            <v>Tuesday</v>
          </cell>
        </row>
        <row r="10">
          <cell r="B10">
            <v>42236</v>
          </cell>
          <cell r="G10" t="str">
            <v>Wednesday</v>
          </cell>
        </row>
        <row r="11">
          <cell r="B11">
            <v>42237</v>
          </cell>
          <cell r="G11" t="str">
            <v>Thursday</v>
          </cell>
        </row>
        <row r="12">
          <cell r="B12">
            <v>42238</v>
          </cell>
          <cell r="G12" t="str">
            <v>Friday</v>
          </cell>
        </row>
        <row r="13">
          <cell r="B13">
            <v>42239</v>
          </cell>
        </row>
        <row r="14">
          <cell r="B14">
            <v>42240</v>
          </cell>
        </row>
        <row r="15">
          <cell r="B15">
            <v>42241</v>
          </cell>
        </row>
        <row r="16">
          <cell r="B16">
            <v>42242</v>
          </cell>
        </row>
        <row r="17">
          <cell r="B17">
            <v>42243</v>
          </cell>
        </row>
        <row r="18">
          <cell r="B18">
            <v>42244</v>
          </cell>
        </row>
        <row r="19">
          <cell r="B19">
            <v>42245</v>
          </cell>
        </row>
        <row r="20">
          <cell r="B20">
            <v>42246</v>
          </cell>
        </row>
        <row r="21">
          <cell r="B21">
            <v>42247</v>
          </cell>
        </row>
        <row r="22">
          <cell r="B22">
            <v>42248</v>
          </cell>
        </row>
        <row r="23">
          <cell r="B23">
            <v>42249</v>
          </cell>
        </row>
        <row r="24">
          <cell r="B24">
            <v>42250</v>
          </cell>
        </row>
        <row r="25">
          <cell r="B25">
            <v>42251</v>
          </cell>
        </row>
        <row r="26">
          <cell r="B26">
            <v>42252</v>
          </cell>
        </row>
        <row r="27">
          <cell r="B27">
            <v>42253</v>
          </cell>
        </row>
        <row r="28">
          <cell r="B28">
            <v>42254</v>
          </cell>
        </row>
        <row r="29">
          <cell r="B29">
            <v>42255</v>
          </cell>
        </row>
        <row r="30">
          <cell r="B30">
            <v>42256</v>
          </cell>
        </row>
        <row r="31">
          <cell r="B31">
            <v>42257</v>
          </cell>
        </row>
        <row r="32">
          <cell r="B32">
            <v>42258</v>
          </cell>
        </row>
        <row r="33">
          <cell r="B33">
            <v>42259</v>
          </cell>
        </row>
        <row r="34">
          <cell r="B34">
            <v>42260</v>
          </cell>
        </row>
        <row r="35">
          <cell r="B35">
            <v>42261</v>
          </cell>
        </row>
        <row r="36">
          <cell r="B36">
            <v>42262</v>
          </cell>
        </row>
        <row r="37">
          <cell r="B37">
            <v>42263</v>
          </cell>
        </row>
        <row r="38">
          <cell r="B38">
            <v>42264</v>
          </cell>
        </row>
        <row r="39">
          <cell r="B39">
            <v>42265</v>
          </cell>
        </row>
        <row r="40">
          <cell r="B40">
            <v>42266</v>
          </cell>
        </row>
        <row r="41">
          <cell r="B41">
            <v>42267</v>
          </cell>
        </row>
        <row r="42">
          <cell r="B42">
            <v>42268</v>
          </cell>
        </row>
        <row r="43">
          <cell r="B43">
            <v>42269</v>
          </cell>
        </row>
        <row r="44">
          <cell r="B44">
            <v>42270</v>
          </cell>
        </row>
        <row r="45">
          <cell r="B45">
            <v>42271</v>
          </cell>
        </row>
        <row r="46">
          <cell r="B46">
            <v>42272</v>
          </cell>
        </row>
        <row r="47">
          <cell r="B47">
            <v>42273</v>
          </cell>
        </row>
        <row r="48">
          <cell r="B48">
            <v>42274</v>
          </cell>
        </row>
        <row r="49">
          <cell r="B49">
            <v>42275</v>
          </cell>
        </row>
        <row r="50">
          <cell r="B50">
            <v>42276</v>
          </cell>
        </row>
        <row r="51">
          <cell r="B51">
            <v>42277</v>
          </cell>
        </row>
        <row r="52">
          <cell r="B52">
            <v>42278</v>
          </cell>
        </row>
        <row r="53">
          <cell r="B53">
            <v>42279</v>
          </cell>
        </row>
        <row r="54">
          <cell r="B54">
            <v>42280</v>
          </cell>
        </row>
        <row r="55">
          <cell r="B55">
            <v>42281</v>
          </cell>
        </row>
        <row r="56">
          <cell r="B56">
            <v>42282</v>
          </cell>
        </row>
        <row r="57">
          <cell r="B57">
            <v>42283</v>
          </cell>
        </row>
        <row r="58">
          <cell r="B58">
            <v>42284</v>
          </cell>
        </row>
        <row r="59">
          <cell r="B59">
            <v>42285</v>
          </cell>
        </row>
        <row r="60">
          <cell r="B60">
            <v>42286</v>
          </cell>
        </row>
        <row r="61">
          <cell r="B61">
            <v>42287</v>
          </cell>
        </row>
        <row r="62">
          <cell r="B62">
            <v>42288</v>
          </cell>
        </row>
        <row r="63">
          <cell r="B63">
            <v>42289</v>
          </cell>
        </row>
        <row r="64">
          <cell r="B64">
            <v>42290</v>
          </cell>
        </row>
        <row r="65">
          <cell r="B65">
            <v>42291</v>
          </cell>
        </row>
        <row r="66">
          <cell r="B66">
            <v>42292</v>
          </cell>
        </row>
        <row r="67">
          <cell r="B67">
            <v>42293</v>
          </cell>
        </row>
        <row r="68">
          <cell r="B68">
            <v>42294</v>
          </cell>
        </row>
        <row r="69">
          <cell r="B69">
            <v>42295</v>
          </cell>
        </row>
        <row r="70">
          <cell r="B70">
            <v>42296</v>
          </cell>
        </row>
        <row r="71">
          <cell r="B71">
            <v>42297</v>
          </cell>
        </row>
        <row r="72">
          <cell r="B72">
            <v>42298</v>
          </cell>
        </row>
        <row r="73">
          <cell r="B73">
            <v>42299</v>
          </cell>
        </row>
        <row r="74">
          <cell r="B74">
            <v>42300</v>
          </cell>
        </row>
        <row r="75">
          <cell r="B75">
            <v>42301</v>
          </cell>
        </row>
        <row r="76">
          <cell r="B76">
            <v>42302</v>
          </cell>
        </row>
        <row r="77">
          <cell r="B77">
            <v>42303</v>
          </cell>
        </row>
        <row r="78">
          <cell r="B78">
            <v>42304</v>
          </cell>
        </row>
        <row r="79">
          <cell r="B79">
            <v>42305</v>
          </cell>
        </row>
        <row r="80">
          <cell r="B80">
            <v>42306</v>
          </cell>
        </row>
        <row r="81">
          <cell r="B81">
            <v>42307</v>
          </cell>
        </row>
        <row r="82">
          <cell r="B82">
            <v>42308</v>
          </cell>
        </row>
        <row r="83">
          <cell r="B83">
            <v>42309</v>
          </cell>
        </row>
        <row r="84">
          <cell r="B84">
            <v>42310</v>
          </cell>
        </row>
        <row r="85">
          <cell r="B85">
            <v>42311</v>
          </cell>
        </row>
        <row r="86">
          <cell r="B86">
            <v>42312</v>
          </cell>
        </row>
        <row r="87">
          <cell r="B87">
            <v>42313</v>
          </cell>
        </row>
        <row r="88">
          <cell r="B88">
            <v>42314</v>
          </cell>
        </row>
        <row r="89">
          <cell r="B89">
            <v>42315</v>
          </cell>
        </row>
        <row r="90">
          <cell r="B90">
            <v>42316</v>
          </cell>
        </row>
        <row r="91">
          <cell r="B91">
            <v>42317</v>
          </cell>
        </row>
        <row r="92">
          <cell r="B92">
            <v>42318</v>
          </cell>
        </row>
        <row r="93">
          <cell r="B93">
            <v>42319</v>
          </cell>
        </row>
        <row r="94">
          <cell r="B94">
            <v>42320</v>
          </cell>
        </row>
        <row r="95">
          <cell r="B95">
            <v>42321</v>
          </cell>
        </row>
        <row r="96">
          <cell r="B96">
            <v>42322</v>
          </cell>
        </row>
        <row r="97">
          <cell r="B97">
            <v>42323</v>
          </cell>
        </row>
        <row r="98">
          <cell r="B98">
            <v>42324</v>
          </cell>
        </row>
        <row r="99">
          <cell r="B99">
            <v>42325</v>
          </cell>
        </row>
        <row r="100">
          <cell r="B100">
            <v>42326</v>
          </cell>
        </row>
        <row r="101">
          <cell r="B101">
            <v>42327</v>
          </cell>
        </row>
        <row r="102">
          <cell r="B102">
            <v>42328</v>
          </cell>
        </row>
        <row r="103">
          <cell r="B103">
            <v>42329</v>
          </cell>
        </row>
        <row r="104">
          <cell r="B104">
            <v>42330</v>
          </cell>
        </row>
        <row r="105">
          <cell r="B105">
            <v>42331</v>
          </cell>
        </row>
        <row r="106">
          <cell r="B106">
            <v>42332</v>
          </cell>
        </row>
        <row r="107">
          <cell r="B107">
            <v>42333</v>
          </cell>
        </row>
        <row r="108">
          <cell r="B108">
            <v>42334</v>
          </cell>
        </row>
        <row r="109">
          <cell r="B109">
            <v>42335</v>
          </cell>
        </row>
        <row r="110">
          <cell r="B110">
            <v>42336</v>
          </cell>
        </row>
        <row r="111">
          <cell r="B111">
            <v>42337</v>
          </cell>
        </row>
        <row r="112">
          <cell r="B112">
            <v>42338</v>
          </cell>
        </row>
        <row r="113">
          <cell r="B113">
            <v>42339</v>
          </cell>
        </row>
        <row r="114">
          <cell r="B114">
            <v>42340</v>
          </cell>
        </row>
        <row r="115">
          <cell r="B115">
            <v>42341</v>
          </cell>
        </row>
        <row r="116">
          <cell r="B116">
            <v>42342</v>
          </cell>
        </row>
        <row r="117">
          <cell r="B117">
            <v>42343</v>
          </cell>
        </row>
        <row r="118">
          <cell r="B118">
            <v>42344</v>
          </cell>
        </row>
        <row r="119">
          <cell r="B119">
            <v>42345</v>
          </cell>
        </row>
        <row r="120">
          <cell r="B120">
            <v>42346</v>
          </cell>
        </row>
        <row r="121">
          <cell r="B121">
            <v>42347</v>
          </cell>
        </row>
        <row r="122">
          <cell r="B122">
            <v>42348</v>
          </cell>
        </row>
        <row r="123">
          <cell r="B123">
            <v>42349</v>
          </cell>
        </row>
        <row r="124">
          <cell r="B124">
            <v>42350</v>
          </cell>
        </row>
        <row r="125">
          <cell r="B125">
            <v>42351</v>
          </cell>
        </row>
        <row r="126">
          <cell r="B126">
            <v>42352</v>
          </cell>
        </row>
        <row r="127">
          <cell r="B127">
            <v>42353</v>
          </cell>
        </row>
        <row r="128">
          <cell r="B128">
            <v>42354</v>
          </cell>
        </row>
        <row r="129">
          <cell r="B129">
            <v>42355</v>
          </cell>
        </row>
        <row r="130">
          <cell r="B130">
            <v>42356</v>
          </cell>
        </row>
        <row r="131">
          <cell r="B131">
            <v>42357</v>
          </cell>
        </row>
        <row r="132">
          <cell r="B132">
            <v>42358</v>
          </cell>
        </row>
        <row r="133">
          <cell r="B133">
            <v>42359</v>
          </cell>
        </row>
        <row r="134">
          <cell r="B134">
            <v>42360</v>
          </cell>
        </row>
        <row r="135">
          <cell r="B135">
            <v>42361</v>
          </cell>
        </row>
        <row r="136">
          <cell r="B136">
            <v>42362</v>
          </cell>
        </row>
        <row r="137">
          <cell r="B137">
            <v>42363</v>
          </cell>
        </row>
        <row r="138">
          <cell r="B138">
            <v>42364</v>
          </cell>
        </row>
        <row r="139">
          <cell r="B139">
            <v>42365</v>
          </cell>
        </row>
        <row r="140">
          <cell r="B140">
            <v>42366</v>
          </cell>
        </row>
        <row r="141">
          <cell r="B141">
            <v>42367</v>
          </cell>
        </row>
        <row r="142">
          <cell r="B142">
            <v>42368</v>
          </cell>
        </row>
        <row r="143">
          <cell r="B143">
            <v>42369</v>
          </cell>
        </row>
        <row r="144">
          <cell r="B144">
            <v>42370</v>
          </cell>
        </row>
        <row r="145">
          <cell r="B145">
            <v>42371</v>
          </cell>
        </row>
        <row r="146">
          <cell r="B146">
            <v>42372</v>
          </cell>
        </row>
        <row r="147">
          <cell r="B147">
            <v>42373</v>
          </cell>
        </row>
        <row r="148">
          <cell r="B148">
            <v>42374</v>
          </cell>
        </row>
        <row r="149">
          <cell r="B149">
            <v>42375</v>
          </cell>
        </row>
        <row r="150">
          <cell r="B150">
            <v>42376</v>
          </cell>
        </row>
        <row r="151">
          <cell r="B151">
            <v>42377</v>
          </cell>
        </row>
        <row r="152">
          <cell r="B152">
            <v>42378</v>
          </cell>
        </row>
        <row r="153">
          <cell r="B153">
            <v>42379</v>
          </cell>
        </row>
        <row r="154">
          <cell r="B154">
            <v>42380</v>
          </cell>
        </row>
        <row r="155">
          <cell r="B155">
            <v>42381</v>
          </cell>
        </row>
        <row r="156">
          <cell r="B156">
            <v>42382</v>
          </cell>
        </row>
        <row r="157">
          <cell r="B157">
            <v>42383</v>
          </cell>
        </row>
        <row r="158">
          <cell r="B158">
            <v>42384</v>
          </cell>
        </row>
        <row r="159">
          <cell r="B159">
            <v>42385</v>
          </cell>
        </row>
        <row r="160">
          <cell r="B160">
            <v>42386</v>
          </cell>
        </row>
        <row r="161">
          <cell r="B161">
            <v>42387</v>
          </cell>
        </row>
        <row r="162">
          <cell r="B162">
            <v>42388</v>
          </cell>
        </row>
        <row r="163">
          <cell r="B163">
            <v>42389</v>
          </cell>
        </row>
        <row r="164">
          <cell r="B164">
            <v>42390</v>
          </cell>
        </row>
        <row r="165">
          <cell r="B165">
            <v>42391</v>
          </cell>
        </row>
        <row r="166">
          <cell r="B166">
            <v>42392</v>
          </cell>
        </row>
        <row r="167">
          <cell r="B167">
            <v>42393</v>
          </cell>
        </row>
        <row r="168">
          <cell r="B168">
            <v>42394</v>
          </cell>
        </row>
        <row r="169">
          <cell r="B169">
            <v>42395</v>
          </cell>
        </row>
        <row r="170">
          <cell r="B170">
            <v>42396</v>
          </cell>
        </row>
        <row r="171">
          <cell r="B171">
            <v>42397</v>
          </cell>
        </row>
        <row r="172">
          <cell r="B172">
            <v>42398</v>
          </cell>
        </row>
        <row r="173">
          <cell r="B173">
            <v>42399</v>
          </cell>
        </row>
        <row r="174">
          <cell r="B174">
            <v>42400</v>
          </cell>
        </row>
        <row r="175">
          <cell r="B175">
            <v>42401</v>
          </cell>
        </row>
        <row r="176">
          <cell r="B176">
            <v>42402</v>
          </cell>
        </row>
        <row r="177">
          <cell r="B177">
            <v>42403</v>
          </cell>
        </row>
        <row r="178">
          <cell r="B178">
            <v>42404</v>
          </cell>
        </row>
        <row r="179">
          <cell r="B179">
            <v>42405</v>
          </cell>
        </row>
        <row r="180">
          <cell r="B180">
            <v>42406</v>
          </cell>
        </row>
        <row r="181">
          <cell r="B181">
            <v>42407</v>
          </cell>
        </row>
        <row r="182">
          <cell r="B182">
            <v>42408</v>
          </cell>
        </row>
        <row r="183">
          <cell r="B183">
            <v>42409</v>
          </cell>
        </row>
        <row r="184">
          <cell r="B184">
            <v>42410</v>
          </cell>
        </row>
        <row r="185">
          <cell r="B185">
            <v>42411</v>
          </cell>
        </row>
        <row r="186">
          <cell r="B186">
            <v>42412</v>
          </cell>
        </row>
        <row r="187">
          <cell r="B187">
            <v>42413</v>
          </cell>
        </row>
        <row r="188">
          <cell r="B188">
            <v>42414</v>
          </cell>
        </row>
        <row r="189">
          <cell r="B189">
            <v>42415</v>
          </cell>
        </row>
        <row r="190">
          <cell r="B190">
            <v>42416</v>
          </cell>
        </row>
        <row r="191">
          <cell r="B191">
            <v>42417</v>
          </cell>
        </row>
        <row r="192">
          <cell r="B192">
            <v>42418</v>
          </cell>
        </row>
        <row r="193">
          <cell r="B193">
            <v>42419</v>
          </cell>
        </row>
        <row r="194">
          <cell r="B194">
            <v>42420</v>
          </cell>
        </row>
        <row r="195">
          <cell r="B195">
            <v>42421</v>
          </cell>
        </row>
        <row r="196">
          <cell r="B196">
            <v>42422</v>
          </cell>
        </row>
        <row r="197">
          <cell r="B197">
            <v>42423</v>
          </cell>
        </row>
        <row r="198">
          <cell r="B198">
            <v>42424</v>
          </cell>
        </row>
        <row r="199">
          <cell r="B199">
            <v>42425</v>
          </cell>
        </row>
        <row r="200">
          <cell r="B200">
            <v>42426</v>
          </cell>
        </row>
        <row r="201">
          <cell r="B201">
            <v>42427</v>
          </cell>
        </row>
        <row r="202">
          <cell r="B202">
            <v>42428</v>
          </cell>
        </row>
        <row r="203">
          <cell r="B203">
            <v>42429</v>
          </cell>
        </row>
        <row r="204">
          <cell r="B204">
            <v>42430</v>
          </cell>
        </row>
        <row r="205">
          <cell r="B205">
            <v>42431</v>
          </cell>
        </row>
        <row r="206">
          <cell r="B206">
            <v>42432</v>
          </cell>
        </row>
        <row r="207">
          <cell r="B207">
            <v>42433</v>
          </cell>
        </row>
        <row r="208">
          <cell r="B208">
            <v>42434</v>
          </cell>
        </row>
        <row r="209">
          <cell r="B209">
            <v>42435</v>
          </cell>
        </row>
        <row r="210">
          <cell r="B210">
            <v>42436</v>
          </cell>
        </row>
        <row r="211">
          <cell r="B211">
            <v>42437</v>
          </cell>
        </row>
        <row r="212">
          <cell r="B212">
            <v>42438</v>
          </cell>
        </row>
        <row r="213">
          <cell r="B213">
            <v>42439</v>
          </cell>
        </row>
        <row r="214">
          <cell r="B214">
            <v>42440</v>
          </cell>
        </row>
        <row r="215">
          <cell r="B215">
            <v>42441</v>
          </cell>
        </row>
        <row r="216">
          <cell r="B216">
            <v>42442</v>
          </cell>
        </row>
        <row r="217">
          <cell r="B217">
            <v>42443</v>
          </cell>
        </row>
        <row r="218">
          <cell r="B218">
            <v>42444</v>
          </cell>
        </row>
        <row r="219">
          <cell r="B219">
            <v>42445</v>
          </cell>
        </row>
        <row r="220">
          <cell r="B220">
            <v>42446</v>
          </cell>
        </row>
        <row r="221">
          <cell r="B221">
            <v>42447</v>
          </cell>
        </row>
        <row r="222">
          <cell r="B222">
            <v>42448</v>
          </cell>
        </row>
        <row r="223">
          <cell r="B223">
            <v>42449</v>
          </cell>
        </row>
        <row r="224">
          <cell r="B224">
            <v>42450</v>
          </cell>
        </row>
        <row r="225">
          <cell r="B225">
            <v>42451</v>
          </cell>
        </row>
        <row r="226">
          <cell r="B226">
            <v>42452</v>
          </cell>
        </row>
        <row r="227">
          <cell r="B227">
            <v>42453</v>
          </cell>
        </row>
        <row r="228">
          <cell r="B228">
            <v>42454</v>
          </cell>
        </row>
        <row r="229">
          <cell r="B229">
            <v>42455</v>
          </cell>
        </row>
        <row r="230">
          <cell r="B230">
            <v>42456</v>
          </cell>
        </row>
        <row r="231">
          <cell r="B231">
            <v>42457</v>
          </cell>
        </row>
        <row r="232">
          <cell r="B232">
            <v>42458</v>
          </cell>
        </row>
        <row r="233">
          <cell r="B233">
            <v>42459</v>
          </cell>
        </row>
        <row r="234">
          <cell r="B234">
            <v>42460</v>
          </cell>
        </row>
        <row r="235">
          <cell r="B235">
            <v>42461</v>
          </cell>
        </row>
        <row r="236">
          <cell r="B236">
            <v>42462</v>
          </cell>
        </row>
        <row r="237">
          <cell r="B237">
            <v>42463</v>
          </cell>
        </row>
        <row r="238">
          <cell r="B238">
            <v>42464</v>
          </cell>
        </row>
        <row r="239">
          <cell r="B239">
            <v>42465</v>
          </cell>
        </row>
        <row r="240">
          <cell r="B240">
            <v>42466</v>
          </cell>
        </row>
        <row r="241">
          <cell r="B241">
            <v>42467</v>
          </cell>
        </row>
        <row r="242">
          <cell r="B242">
            <v>42468</v>
          </cell>
        </row>
        <row r="243">
          <cell r="B243">
            <v>42469</v>
          </cell>
        </row>
        <row r="244">
          <cell r="B244">
            <v>42470</v>
          </cell>
        </row>
        <row r="245">
          <cell r="B245">
            <v>42471</v>
          </cell>
        </row>
        <row r="246">
          <cell r="B246">
            <v>42472</v>
          </cell>
        </row>
        <row r="247">
          <cell r="B247">
            <v>42473</v>
          </cell>
        </row>
        <row r="248">
          <cell r="B248">
            <v>42474</v>
          </cell>
        </row>
        <row r="249">
          <cell r="B249">
            <v>42475</v>
          </cell>
        </row>
        <row r="250">
          <cell r="B250">
            <v>42476</v>
          </cell>
        </row>
        <row r="251">
          <cell r="B251">
            <v>42477</v>
          </cell>
        </row>
        <row r="252">
          <cell r="B252">
            <v>42478</v>
          </cell>
        </row>
        <row r="253">
          <cell r="B253">
            <v>42479</v>
          </cell>
        </row>
        <row r="254">
          <cell r="B254">
            <v>42480</v>
          </cell>
        </row>
        <row r="255">
          <cell r="B255">
            <v>42481</v>
          </cell>
        </row>
        <row r="256">
          <cell r="B256">
            <v>42482</v>
          </cell>
        </row>
        <row r="257">
          <cell r="B257">
            <v>42483</v>
          </cell>
        </row>
        <row r="258">
          <cell r="B258">
            <v>42484</v>
          </cell>
        </row>
        <row r="259">
          <cell r="B259">
            <v>42485</v>
          </cell>
        </row>
        <row r="260">
          <cell r="B260">
            <v>42486</v>
          </cell>
        </row>
        <row r="261">
          <cell r="B261">
            <v>42487</v>
          </cell>
        </row>
        <row r="262">
          <cell r="B262">
            <v>42488</v>
          </cell>
        </row>
        <row r="263">
          <cell r="B263">
            <v>42489</v>
          </cell>
        </row>
        <row r="264">
          <cell r="B264">
            <v>42490</v>
          </cell>
        </row>
        <row r="265">
          <cell r="B265">
            <v>42491</v>
          </cell>
        </row>
        <row r="266">
          <cell r="B266">
            <v>42492</v>
          </cell>
        </row>
        <row r="267">
          <cell r="B267">
            <v>42493</v>
          </cell>
        </row>
        <row r="268">
          <cell r="B268">
            <v>42494</v>
          </cell>
        </row>
        <row r="269">
          <cell r="B269">
            <v>42495</v>
          </cell>
        </row>
        <row r="270">
          <cell r="B270">
            <v>42496</v>
          </cell>
        </row>
        <row r="271">
          <cell r="B271">
            <v>42497</v>
          </cell>
        </row>
        <row r="272">
          <cell r="B272">
            <v>42498</v>
          </cell>
        </row>
        <row r="273">
          <cell r="B273">
            <v>42499</v>
          </cell>
        </row>
        <row r="274">
          <cell r="B274">
            <v>42500</v>
          </cell>
        </row>
        <row r="275">
          <cell r="B275">
            <v>42501</v>
          </cell>
        </row>
        <row r="276">
          <cell r="B276">
            <v>42502</v>
          </cell>
        </row>
        <row r="277">
          <cell r="B277">
            <v>42503</v>
          </cell>
        </row>
        <row r="278">
          <cell r="B278">
            <v>42504</v>
          </cell>
        </row>
        <row r="279">
          <cell r="B279">
            <v>42505</v>
          </cell>
        </row>
        <row r="280">
          <cell r="B280">
            <v>42506</v>
          </cell>
        </row>
        <row r="281">
          <cell r="B281">
            <v>42507</v>
          </cell>
        </row>
        <row r="282">
          <cell r="B282">
            <v>42508</v>
          </cell>
        </row>
        <row r="283">
          <cell r="B283">
            <v>42509</v>
          </cell>
        </row>
        <row r="284">
          <cell r="B284">
            <v>42510</v>
          </cell>
        </row>
        <row r="285">
          <cell r="B285">
            <v>42511</v>
          </cell>
        </row>
        <row r="286">
          <cell r="B286">
            <v>42512</v>
          </cell>
        </row>
        <row r="287">
          <cell r="B287">
            <v>42513</v>
          </cell>
        </row>
        <row r="288">
          <cell r="B288">
            <v>42514</v>
          </cell>
        </row>
        <row r="289">
          <cell r="B289">
            <v>42515</v>
          </cell>
        </row>
        <row r="290">
          <cell r="B290">
            <v>42516</v>
          </cell>
        </row>
        <row r="291">
          <cell r="B291">
            <v>42517</v>
          </cell>
        </row>
        <row r="292">
          <cell r="B292">
            <v>42518</v>
          </cell>
        </row>
        <row r="293">
          <cell r="B293">
            <v>42519</v>
          </cell>
        </row>
        <row r="294">
          <cell r="B294">
            <v>42520</v>
          </cell>
        </row>
        <row r="295">
          <cell r="B295">
            <v>42521</v>
          </cell>
        </row>
        <row r="296">
          <cell r="B296">
            <v>42522</v>
          </cell>
        </row>
        <row r="297">
          <cell r="B297">
            <v>42523</v>
          </cell>
        </row>
        <row r="298">
          <cell r="B298">
            <v>42524</v>
          </cell>
        </row>
        <row r="299">
          <cell r="B299">
            <v>42525</v>
          </cell>
        </row>
        <row r="300">
          <cell r="B300">
            <v>42526</v>
          </cell>
        </row>
        <row r="301">
          <cell r="B301">
            <v>42527</v>
          </cell>
        </row>
        <row r="302">
          <cell r="B302">
            <v>42528</v>
          </cell>
        </row>
        <row r="303">
          <cell r="B303">
            <v>42529</v>
          </cell>
        </row>
        <row r="304">
          <cell r="B304">
            <v>42530</v>
          </cell>
        </row>
        <row r="305">
          <cell r="B305">
            <v>42531</v>
          </cell>
        </row>
        <row r="306">
          <cell r="B306">
            <v>42532</v>
          </cell>
        </row>
        <row r="307">
          <cell r="B307">
            <v>42533</v>
          </cell>
        </row>
        <row r="308">
          <cell r="B308">
            <v>42534</v>
          </cell>
        </row>
        <row r="309">
          <cell r="B309">
            <v>42535</v>
          </cell>
        </row>
        <row r="310">
          <cell r="B310">
            <v>42536</v>
          </cell>
        </row>
        <row r="311">
          <cell r="B311">
            <v>42537</v>
          </cell>
        </row>
        <row r="312">
          <cell r="B312">
            <v>42538</v>
          </cell>
        </row>
        <row r="313">
          <cell r="B313">
            <v>42539</v>
          </cell>
        </row>
        <row r="314">
          <cell r="B314">
            <v>42540</v>
          </cell>
        </row>
        <row r="315">
          <cell r="B315">
            <v>42541</v>
          </cell>
        </row>
        <row r="316">
          <cell r="B316">
            <v>42542</v>
          </cell>
        </row>
        <row r="317">
          <cell r="B317">
            <v>42543</v>
          </cell>
        </row>
        <row r="318">
          <cell r="B318">
            <v>42544</v>
          </cell>
        </row>
        <row r="319">
          <cell r="B319">
            <v>42545</v>
          </cell>
        </row>
        <row r="320">
          <cell r="B320">
            <v>42546</v>
          </cell>
        </row>
        <row r="321">
          <cell r="B321">
            <v>42547</v>
          </cell>
        </row>
        <row r="322">
          <cell r="B322">
            <v>42548</v>
          </cell>
        </row>
        <row r="323">
          <cell r="B323">
            <v>42549</v>
          </cell>
        </row>
        <row r="324">
          <cell r="B324">
            <v>42550</v>
          </cell>
        </row>
        <row r="325">
          <cell r="B325">
            <v>42551</v>
          </cell>
        </row>
        <row r="326">
          <cell r="B326">
            <v>42552</v>
          </cell>
        </row>
        <row r="327">
          <cell r="B327">
            <v>42553</v>
          </cell>
        </row>
        <row r="328">
          <cell r="B328">
            <v>42554</v>
          </cell>
        </row>
        <row r="329">
          <cell r="B329">
            <v>42555</v>
          </cell>
        </row>
        <row r="330">
          <cell r="B330">
            <v>42556</v>
          </cell>
        </row>
        <row r="331">
          <cell r="B331">
            <v>42557</v>
          </cell>
        </row>
        <row r="332">
          <cell r="B332">
            <v>42558</v>
          </cell>
        </row>
        <row r="333">
          <cell r="B333">
            <v>42559</v>
          </cell>
        </row>
        <row r="334">
          <cell r="B334">
            <v>42560</v>
          </cell>
        </row>
        <row r="335">
          <cell r="B335">
            <v>42561</v>
          </cell>
        </row>
        <row r="336">
          <cell r="B336">
            <v>42562</v>
          </cell>
        </row>
        <row r="337">
          <cell r="B337">
            <v>42563</v>
          </cell>
        </row>
        <row r="338">
          <cell r="B338">
            <v>42564</v>
          </cell>
        </row>
        <row r="339">
          <cell r="B339">
            <v>42565</v>
          </cell>
        </row>
        <row r="340">
          <cell r="B340">
            <v>42566</v>
          </cell>
        </row>
        <row r="341">
          <cell r="B341">
            <v>42567</v>
          </cell>
        </row>
        <row r="342">
          <cell r="B342">
            <v>42568</v>
          </cell>
        </row>
        <row r="343">
          <cell r="B343">
            <v>42569</v>
          </cell>
        </row>
        <row r="344">
          <cell r="B344">
            <v>42570</v>
          </cell>
        </row>
        <row r="345">
          <cell r="B345">
            <v>42571</v>
          </cell>
        </row>
        <row r="346">
          <cell r="B346">
            <v>42572</v>
          </cell>
        </row>
        <row r="347">
          <cell r="B347">
            <v>42573</v>
          </cell>
        </row>
        <row r="348">
          <cell r="B348">
            <v>42574</v>
          </cell>
        </row>
        <row r="349">
          <cell r="B349">
            <v>42575</v>
          </cell>
        </row>
        <row r="350">
          <cell r="B350">
            <v>42576</v>
          </cell>
        </row>
        <row r="351">
          <cell r="B351">
            <v>42577</v>
          </cell>
        </row>
        <row r="352">
          <cell r="B352">
            <v>42578</v>
          </cell>
        </row>
        <row r="353">
          <cell r="B353">
            <v>42579</v>
          </cell>
        </row>
        <row r="354">
          <cell r="B354">
            <v>42580</v>
          </cell>
        </row>
        <row r="355">
          <cell r="B355">
            <v>42581</v>
          </cell>
        </row>
        <row r="356">
          <cell r="B356">
            <v>42582</v>
          </cell>
        </row>
        <row r="357">
          <cell r="B357">
            <v>42583</v>
          </cell>
        </row>
        <row r="358">
          <cell r="B358">
            <v>42584</v>
          </cell>
        </row>
        <row r="359">
          <cell r="B359">
            <v>42585</v>
          </cell>
        </row>
        <row r="360">
          <cell r="B360">
            <v>42586</v>
          </cell>
        </row>
        <row r="361">
          <cell r="B361">
            <v>42587</v>
          </cell>
        </row>
        <row r="362">
          <cell r="B362">
            <v>42588</v>
          </cell>
        </row>
        <row r="363">
          <cell r="B363">
            <v>42589</v>
          </cell>
        </row>
        <row r="364">
          <cell r="B364">
            <v>42590</v>
          </cell>
        </row>
        <row r="365">
          <cell r="B365">
            <v>42591</v>
          </cell>
        </row>
        <row r="366">
          <cell r="B366">
            <v>42592</v>
          </cell>
        </row>
        <row r="367">
          <cell r="B367">
            <v>42593</v>
          </cell>
        </row>
        <row r="368">
          <cell r="B368">
            <v>42594</v>
          </cell>
        </row>
        <row r="369">
          <cell r="B369">
            <v>42595</v>
          </cell>
        </row>
        <row r="370">
          <cell r="B370">
            <v>42596</v>
          </cell>
        </row>
        <row r="371">
          <cell r="B371">
            <v>42597</v>
          </cell>
        </row>
        <row r="372">
          <cell r="B372">
            <v>42598</v>
          </cell>
        </row>
      </sheetData>
      <sheetData sheetId="3">
        <row r="2">
          <cell r="B2" t="str">
            <v>N/A</v>
          </cell>
        </row>
        <row r="3">
          <cell r="B3" t="str">
            <v>Aberchirder School</v>
          </cell>
        </row>
        <row r="4">
          <cell r="B4" t="str">
            <v>Aboyne Academy</v>
          </cell>
        </row>
        <row r="5">
          <cell r="B5" t="str">
            <v>Aboyne Primary</v>
          </cell>
        </row>
        <row r="6">
          <cell r="B6" t="str">
            <v>Alehousewells School</v>
          </cell>
        </row>
        <row r="7">
          <cell r="B7" t="str">
            <v>Alford Academy</v>
          </cell>
        </row>
        <row r="8">
          <cell r="B8" t="str">
            <v>Alford Primary</v>
          </cell>
        </row>
        <row r="9">
          <cell r="B9" t="str">
            <v>Ardallie School</v>
          </cell>
        </row>
        <row r="10">
          <cell r="B10" t="str">
            <v>Arduthie School</v>
          </cell>
        </row>
        <row r="11">
          <cell r="B11" t="str">
            <v>Arnage School</v>
          </cell>
        </row>
        <row r="12">
          <cell r="B12" t="str">
            <v>Auchenblae School</v>
          </cell>
        </row>
        <row r="13">
          <cell r="B13" t="str">
            <v>Auchnagatt School</v>
          </cell>
        </row>
        <row r="14">
          <cell r="B14" t="str">
            <v>Auchterellon School</v>
          </cell>
        </row>
        <row r="15">
          <cell r="B15" t="str">
            <v>Auchterless School</v>
          </cell>
        </row>
        <row r="16">
          <cell r="B16" t="str">
            <v>Ballater School</v>
          </cell>
        </row>
        <row r="17">
          <cell r="B17" t="str">
            <v>Balmedie School</v>
          </cell>
        </row>
        <row r="18">
          <cell r="B18" t="str">
            <v>Banchory Academy</v>
          </cell>
        </row>
        <row r="19">
          <cell r="B19" t="str">
            <v>Banchory Primary</v>
          </cell>
        </row>
        <row r="20">
          <cell r="B20" t="str">
            <v>Banchory-Devenick School</v>
          </cell>
        </row>
        <row r="21">
          <cell r="B21" t="str">
            <v>Banff Academy</v>
          </cell>
        </row>
        <row r="22">
          <cell r="B22" t="str">
            <v>Banff Primary</v>
          </cell>
        </row>
        <row r="23">
          <cell r="B23" t="str">
            <v>Barthol Chapel School</v>
          </cell>
        </row>
        <row r="24">
          <cell r="B24" t="str">
            <v>Bervie School</v>
          </cell>
        </row>
        <row r="25">
          <cell r="B25" t="str">
            <v>Boddam School</v>
          </cell>
        </row>
        <row r="26">
          <cell r="B26" t="str">
            <v>Bracoden School</v>
          </cell>
        </row>
        <row r="27">
          <cell r="B27" t="str">
            <v>Braemar School</v>
          </cell>
        </row>
        <row r="28">
          <cell r="B28" t="str">
            <v>Buchanhaven School</v>
          </cell>
        </row>
        <row r="29">
          <cell r="B29" t="str">
            <v>Burnhaven School</v>
          </cell>
        </row>
        <row r="30">
          <cell r="B30" t="str">
            <v>Cairney School</v>
          </cell>
        </row>
        <row r="31">
          <cell r="B31" t="str">
            <v>Carronhill School</v>
          </cell>
        </row>
        <row r="32">
          <cell r="B32" t="str">
            <v>Catterline School</v>
          </cell>
        </row>
        <row r="33">
          <cell r="B33" t="str">
            <v>Chapel of Garioch School</v>
          </cell>
        </row>
        <row r="34">
          <cell r="B34" t="str">
            <v>Clatt School</v>
          </cell>
        </row>
        <row r="35">
          <cell r="B35" t="str">
            <v>Clerkhill School</v>
          </cell>
        </row>
        <row r="36">
          <cell r="B36" t="str">
            <v>Cluny Primary</v>
          </cell>
        </row>
        <row r="37">
          <cell r="B37" t="str">
            <v>Craigievar Primary</v>
          </cell>
        </row>
        <row r="38">
          <cell r="B38" t="str">
            <v>Crathes Primary</v>
          </cell>
        </row>
        <row r="39">
          <cell r="B39" t="str">
            <v>Crathie School</v>
          </cell>
        </row>
        <row r="40">
          <cell r="B40" t="str">
            <v>Crimond School</v>
          </cell>
        </row>
        <row r="41">
          <cell r="B41" t="str">
            <v>Crombie School</v>
          </cell>
        </row>
        <row r="42">
          <cell r="B42" t="str">
            <v>Crudie School</v>
          </cell>
        </row>
        <row r="43">
          <cell r="B43" t="str">
            <v>Cultercullen School</v>
          </cell>
        </row>
        <row r="44">
          <cell r="B44" t="str">
            <v>Dales Park School</v>
          </cell>
        </row>
        <row r="45">
          <cell r="B45" t="str">
            <v>Daviot School</v>
          </cell>
        </row>
        <row r="46">
          <cell r="B46" t="str">
            <v>Drumblade School</v>
          </cell>
        </row>
        <row r="47">
          <cell r="B47" t="str">
            <v>Drumoak Primary</v>
          </cell>
        </row>
        <row r="48">
          <cell r="B48" t="str">
            <v>Dunecht Primary</v>
          </cell>
        </row>
        <row r="49">
          <cell r="B49" t="str">
            <v>Dunnottar School</v>
          </cell>
        </row>
        <row r="50">
          <cell r="B50" t="str">
            <v>Durris Primary</v>
          </cell>
        </row>
        <row r="51">
          <cell r="B51" t="str">
            <v>Easterfield School</v>
          </cell>
        </row>
        <row r="52">
          <cell r="B52" t="str">
            <v>Echt Primary</v>
          </cell>
        </row>
        <row r="53">
          <cell r="B53" t="str">
            <v>Ellon Academy</v>
          </cell>
        </row>
        <row r="54">
          <cell r="B54" t="str">
            <v>Ellon Primary</v>
          </cell>
        </row>
        <row r="55">
          <cell r="B55" t="str">
            <v>Elrick School</v>
          </cell>
        </row>
        <row r="56">
          <cell r="B56" t="str">
            <v>Fetterangus School</v>
          </cell>
        </row>
        <row r="57">
          <cell r="B57" t="str">
            <v>Fettercairn School</v>
          </cell>
        </row>
        <row r="58">
          <cell r="B58" t="str">
            <v>Fintry School</v>
          </cell>
        </row>
        <row r="59">
          <cell r="B59" t="str">
            <v>Finzean School</v>
          </cell>
        </row>
        <row r="60">
          <cell r="B60" t="str">
            <v>Fisherford School</v>
          </cell>
        </row>
        <row r="61">
          <cell r="B61" t="str">
            <v>Fishermoss School</v>
          </cell>
        </row>
        <row r="62">
          <cell r="B62" t="str">
            <v>Fordyce School</v>
          </cell>
        </row>
        <row r="63">
          <cell r="B63" t="str">
            <v>Forgue School</v>
          </cell>
        </row>
        <row r="64">
          <cell r="B64" t="str">
            <v>Foveran School</v>
          </cell>
        </row>
        <row r="65">
          <cell r="B65" t="str">
            <v>Fraserburgh Academy</v>
          </cell>
        </row>
        <row r="66">
          <cell r="B66" t="str">
            <v>Fraserburgh North School</v>
          </cell>
        </row>
        <row r="67">
          <cell r="B67" t="str">
            <v>Fraserburgh South Park School</v>
          </cell>
        </row>
        <row r="68">
          <cell r="B68" t="str">
            <v>Fyvie School</v>
          </cell>
        </row>
        <row r="69">
          <cell r="B69" t="str">
            <v>Gartly School</v>
          </cell>
        </row>
        <row r="70">
          <cell r="B70" t="str">
            <v>Glass School</v>
          </cell>
        </row>
        <row r="71">
          <cell r="B71" t="str">
            <v>Glenbervie School</v>
          </cell>
        </row>
        <row r="72">
          <cell r="B72" t="str">
            <v>Gordon Primary</v>
          </cell>
        </row>
        <row r="73">
          <cell r="B73" t="str">
            <v>Gourdon School</v>
          </cell>
        </row>
        <row r="74">
          <cell r="B74" t="str">
            <v>Hatton (Cruden) School</v>
          </cell>
        </row>
        <row r="75">
          <cell r="B75" t="str">
            <v>Hatton (Fintry) School</v>
          </cell>
        </row>
        <row r="76">
          <cell r="B76" t="str">
            <v>Hill of Banchory Primary</v>
          </cell>
        </row>
        <row r="77">
          <cell r="B77" t="str">
            <v>Insch School</v>
          </cell>
        </row>
        <row r="78">
          <cell r="B78" t="str">
            <v>Inverallochy School</v>
          </cell>
        </row>
        <row r="79">
          <cell r="B79" t="str">
            <v>Inverurie Academy</v>
          </cell>
        </row>
        <row r="80">
          <cell r="B80" t="str">
            <v>Inverurie Market Place School</v>
          </cell>
        </row>
        <row r="81">
          <cell r="B81" t="str">
            <v>Johnshaven School</v>
          </cell>
        </row>
        <row r="82">
          <cell r="B82" t="str">
            <v>Keig Primary</v>
          </cell>
        </row>
        <row r="83">
          <cell r="B83" t="str">
            <v>Keithhall School</v>
          </cell>
        </row>
        <row r="84">
          <cell r="B84" t="str">
            <v>Kellands School</v>
          </cell>
        </row>
        <row r="85">
          <cell r="B85" t="str">
            <v>Kemnay Academy</v>
          </cell>
        </row>
        <row r="86">
          <cell r="B86" t="str">
            <v>Kemnay Primary</v>
          </cell>
        </row>
        <row r="87">
          <cell r="B87" t="str">
            <v>Kennethmont School</v>
          </cell>
        </row>
        <row r="88">
          <cell r="B88" t="str">
            <v>Kincardine O’Neil School</v>
          </cell>
        </row>
        <row r="89">
          <cell r="B89" t="str">
            <v>Kinellar School</v>
          </cell>
        </row>
        <row r="90">
          <cell r="B90" t="str">
            <v>King Edward School</v>
          </cell>
        </row>
        <row r="91">
          <cell r="B91" t="str">
            <v>Kininmonth School</v>
          </cell>
        </row>
        <row r="92">
          <cell r="B92" t="str">
            <v>Kinneff School</v>
          </cell>
        </row>
        <row r="93">
          <cell r="B93" t="str">
            <v>Kintore School</v>
          </cell>
        </row>
        <row r="94">
          <cell r="B94" t="str">
            <v>Lairhillock School</v>
          </cell>
        </row>
        <row r="95">
          <cell r="B95" t="str">
            <v>Largue School</v>
          </cell>
        </row>
        <row r="96">
          <cell r="B96" t="str">
            <v>Laurencekirk School</v>
          </cell>
        </row>
        <row r="97">
          <cell r="B97" t="str">
            <v>Lochpots School</v>
          </cell>
        </row>
        <row r="98">
          <cell r="B98" t="str">
            <v>Logie Coldstone School</v>
          </cell>
        </row>
        <row r="99">
          <cell r="B99" t="str">
            <v>Logie Durno School</v>
          </cell>
        </row>
        <row r="100">
          <cell r="B100" t="str">
            <v>Longhaven School</v>
          </cell>
        </row>
        <row r="101">
          <cell r="B101" t="str">
            <v>Longside School</v>
          </cell>
        </row>
        <row r="102">
          <cell r="B102" t="str">
            <v>Lumphanan School</v>
          </cell>
        </row>
        <row r="103">
          <cell r="B103" t="str">
            <v>Lumsden Primary</v>
          </cell>
        </row>
        <row r="104">
          <cell r="B104" t="str">
            <v>Luthermuir School</v>
          </cell>
        </row>
        <row r="105">
          <cell r="B105" t="str">
            <v>Macduff School</v>
          </cell>
        </row>
        <row r="106">
          <cell r="B106" t="str">
            <v>Mackie Academy</v>
          </cell>
        </row>
        <row r="107">
          <cell r="B107" t="str">
            <v>Markethill School</v>
          </cell>
        </row>
        <row r="108">
          <cell r="B108" t="str">
            <v>Marykirk School</v>
          </cell>
        </row>
        <row r="109">
          <cell r="B109" t="str">
            <v>Maud School</v>
          </cell>
        </row>
        <row r="110">
          <cell r="B110" t="str">
            <v>Mearns Academy</v>
          </cell>
        </row>
        <row r="111">
          <cell r="B111" t="str">
            <v>Meethill School</v>
          </cell>
        </row>
        <row r="112">
          <cell r="B112" t="str">
            <v>Meiklemill School</v>
          </cell>
        </row>
        <row r="113">
          <cell r="B113" t="str">
            <v>Meldrum Academy</v>
          </cell>
        </row>
        <row r="114">
          <cell r="B114" t="str">
            <v>Meldrum Primary School</v>
          </cell>
        </row>
        <row r="115">
          <cell r="B115" t="str">
            <v>Methlick School</v>
          </cell>
        </row>
        <row r="116">
          <cell r="B116" t="str">
            <v>Midmar Primary</v>
          </cell>
        </row>
        <row r="117">
          <cell r="B117" t="str">
            <v>Mill O’Forest School</v>
          </cell>
        </row>
        <row r="118">
          <cell r="B118" t="str">
            <v>Mintlaw Academy</v>
          </cell>
        </row>
        <row r="119">
          <cell r="B119" t="str">
            <v>Mintlaw Primary</v>
          </cell>
        </row>
        <row r="120">
          <cell r="B120" t="str">
            <v>Monquhitter School</v>
          </cell>
        </row>
        <row r="121">
          <cell r="B121" t="str">
            <v>Monymusk Primary</v>
          </cell>
        </row>
        <row r="122">
          <cell r="B122" t="str">
            <v>New Deer School</v>
          </cell>
        </row>
        <row r="123">
          <cell r="B123" t="str">
            <v>New Machar School</v>
          </cell>
        </row>
        <row r="124">
          <cell r="B124" t="str">
            <v>New Pitsligo &amp; St John’s School</v>
          </cell>
        </row>
        <row r="125">
          <cell r="B125" t="str">
            <v>Newburgh Mathers School</v>
          </cell>
        </row>
        <row r="126">
          <cell r="B126" t="str">
            <v>Newtonhill School</v>
          </cell>
        </row>
        <row r="127">
          <cell r="B127" t="str">
            <v>Old Rayne School</v>
          </cell>
        </row>
        <row r="128">
          <cell r="B128" t="str">
            <v>Ordiquhill School</v>
          </cell>
        </row>
        <row r="129">
          <cell r="B129" t="str">
            <v>Oyne School</v>
          </cell>
        </row>
        <row r="130">
          <cell r="B130" t="str">
            <v>Peterhead Academy</v>
          </cell>
        </row>
        <row r="131">
          <cell r="B131" t="str">
            <v>Peterhead Central School</v>
          </cell>
        </row>
        <row r="132">
          <cell r="B132" t="str">
            <v>Pitfour School</v>
          </cell>
        </row>
        <row r="133">
          <cell r="B133" t="str">
            <v>Pitmedden School</v>
          </cell>
        </row>
        <row r="134">
          <cell r="B134" t="str">
            <v>Port Elphinstone School</v>
          </cell>
        </row>
        <row r="135">
          <cell r="B135" t="str">
            <v>Port Erroll School</v>
          </cell>
        </row>
        <row r="136">
          <cell r="B136" t="str">
            <v>Portlethen Academy</v>
          </cell>
        </row>
        <row r="137">
          <cell r="B137" t="str">
            <v>Portlethen Primary</v>
          </cell>
        </row>
        <row r="138">
          <cell r="B138" t="str">
            <v>Portsoy School</v>
          </cell>
        </row>
        <row r="139">
          <cell r="B139" t="str">
            <v>Premnay School</v>
          </cell>
        </row>
        <row r="140">
          <cell r="B140" t="str">
            <v>Rathen School</v>
          </cell>
        </row>
        <row r="141">
          <cell r="B141" t="str">
            <v>Rayne North School</v>
          </cell>
        </row>
        <row r="142">
          <cell r="B142" t="str">
            <v>Redmyre School</v>
          </cell>
        </row>
        <row r="143">
          <cell r="B143" t="str">
            <v>Rhynie School</v>
          </cell>
        </row>
        <row r="144">
          <cell r="B144" t="str">
            <v>Rosehearty School</v>
          </cell>
        </row>
        <row r="145">
          <cell r="B145" t="str">
            <v>Rothienorman School</v>
          </cell>
        </row>
        <row r="146">
          <cell r="B146" t="str">
            <v>Sandhaven School</v>
          </cell>
        </row>
        <row r="147">
          <cell r="B147" t="str">
            <v>Skene School</v>
          </cell>
        </row>
        <row r="148">
          <cell r="B148" t="str">
            <v>Slains School</v>
          </cell>
        </row>
        <row r="149">
          <cell r="B149" t="str">
            <v>St Andrew’s Primary</v>
          </cell>
        </row>
        <row r="150">
          <cell r="B150" t="str">
            <v>St Andrew’s School</v>
          </cell>
        </row>
        <row r="151">
          <cell r="B151" t="str">
            <v>St Combs School</v>
          </cell>
        </row>
        <row r="152">
          <cell r="B152" t="str">
            <v>St Cyrus School</v>
          </cell>
        </row>
        <row r="153">
          <cell r="B153" t="str">
            <v>St Fergus School</v>
          </cell>
        </row>
        <row r="154">
          <cell r="B154" t="str">
            <v>Strachan Primary</v>
          </cell>
        </row>
        <row r="155">
          <cell r="B155" t="str">
            <v>Strathburn School</v>
          </cell>
        </row>
        <row r="156">
          <cell r="B156" t="str">
            <v>Strathdon Primary</v>
          </cell>
        </row>
        <row r="157">
          <cell r="B157" t="str">
            <v>Strichen School</v>
          </cell>
        </row>
        <row r="158">
          <cell r="B158" t="str">
            <v>Stuartfield School</v>
          </cell>
        </row>
        <row r="159">
          <cell r="B159" t="str">
            <v>Tarland School</v>
          </cell>
        </row>
        <row r="160">
          <cell r="B160" t="str">
            <v>Tarves School</v>
          </cell>
        </row>
        <row r="161">
          <cell r="B161" t="str">
            <v>The Anna Ritchie School</v>
          </cell>
        </row>
        <row r="162">
          <cell r="B162" t="str">
            <v>The Gordon Schools</v>
          </cell>
        </row>
        <row r="163">
          <cell r="B163" t="str">
            <v>Tipperty School</v>
          </cell>
        </row>
        <row r="164">
          <cell r="B164" t="str">
            <v>Torphins School</v>
          </cell>
        </row>
        <row r="165">
          <cell r="B165" t="str">
            <v>Tough Primary</v>
          </cell>
        </row>
        <row r="166">
          <cell r="B166" t="str">
            <v>Towie Primary</v>
          </cell>
        </row>
        <row r="167">
          <cell r="B167" t="str">
            <v>Tullynessle Primary</v>
          </cell>
        </row>
        <row r="168">
          <cell r="B168" t="str">
            <v>Turriff Academy</v>
          </cell>
        </row>
        <row r="169">
          <cell r="B169" t="str">
            <v>Tyrie School</v>
          </cell>
        </row>
        <row r="170">
          <cell r="B170" t="str">
            <v>Udny Green School</v>
          </cell>
        </row>
        <row r="171">
          <cell r="B171" t="str">
            <v>Westfield School</v>
          </cell>
        </row>
        <row r="172">
          <cell r="B172" t="str">
            <v>Westhill Academy</v>
          </cell>
        </row>
        <row r="173">
          <cell r="B173" t="str">
            <v>Westhill School</v>
          </cell>
        </row>
        <row r="174">
          <cell r="B174" t="str">
            <v>Whitehills School</v>
          </cell>
        </row>
      </sheetData>
      <sheetData sheetId="4" refreshError="1"/>
      <sheetData sheetId="5">
        <row r="9">
          <cell r="J9" t="str">
            <v>Sickness Absence</v>
          </cell>
        </row>
        <row r="10">
          <cell r="J10" t="str">
            <v>Maternity Leave</v>
          </cell>
        </row>
        <row r="11">
          <cell r="J11" t="str">
            <v>Paid Special Leave</v>
          </cell>
        </row>
        <row r="12">
          <cell r="J12" t="str">
            <v>Unpaid Special Leave</v>
          </cell>
        </row>
        <row r="13">
          <cell r="J13"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39997558519241921"/>
  </sheetPr>
  <dimension ref="A1:O143"/>
  <sheetViews>
    <sheetView workbookViewId="0">
      <selection activeCell="H6" sqref="H6"/>
    </sheetView>
  </sheetViews>
  <sheetFormatPr defaultColWidth="8.81640625" defaultRowHeight="15" x14ac:dyDescent="0.25"/>
  <cols>
    <col min="1" max="3" width="8.81640625" style="104"/>
    <col min="4" max="4" width="8.81640625" style="104" customWidth="1"/>
    <col min="5" max="5" width="8.81640625" style="104"/>
    <col min="6" max="6" width="9" style="104" customWidth="1"/>
    <col min="7" max="14" width="8.81640625" style="104"/>
    <col min="15" max="15" width="13.54296875" style="104" customWidth="1"/>
    <col min="16" max="16384" width="8.81640625" style="104"/>
  </cols>
  <sheetData>
    <row r="1" spans="1:15" ht="15.6" x14ac:dyDescent="0.3">
      <c r="A1" s="103" t="s">
        <v>239</v>
      </c>
    </row>
    <row r="4" spans="1:15" ht="15.6" x14ac:dyDescent="0.3">
      <c r="A4" s="103" t="s">
        <v>379</v>
      </c>
    </row>
    <row r="6" spans="1:15" ht="15.6" x14ac:dyDescent="0.3">
      <c r="A6" s="105" t="s">
        <v>214</v>
      </c>
    </row>
    <row r="8" spans="1:15" ht="43.05" customHeight="1" x14ac:dyDescent="0.25">
      <c r="A8" s="187" t="s">
        <v>328</v>
      </c>
      <c r="B8" s="188"/>
      <c r="C8" s="188"/>
      <c r="D8" s="188"/>
      <c r="E8" s="188"/>
      <c r="F8" s="188"/>
      <c r="G8" s="188"/>
      <c r="H8" s="188"/>
      <c r="I8" s="188"/>
      <c r="J8" s="188"/>
      <c r="K8" s="188"/>
      <c r="L8" s="188"/>
      <c r="M8" s="188"/>
      <c r="N8" s="188"/>
      <c r="O8" s="188"/>
    </row>
    <row r="10" spans="1:15" ht="15.75" customHeight="1" x14ac:dyDescent="0.25">
      <c r="A10" s="188" t="s">
        <v>240</v>
      </c>
      <c r="B10" s="188"/>
      <c r="C10" s="188"/>
      <c r="D10" s="188"/>
      <c r="E10" s="188"/>
      <c r="F10" s="188"/>
      <c r="G10" s="188"/>
      <c r="H10" s="188"/>
      <c r="I10" s="188"/>
      <c r="J10" s="188"/>
      <c r="K10" s="188"/>
      <c r="L10" s="188"/>
      <c r="M10" s="188"/>
      <c r="N10" s="188"/>
      <c r="O10" s="188"/>
    </row>
    <row r="12" spans="1:15" ht="56.55" customHeight="1" x14ac:dyDescent="0.25">
      <c r="A12" s="188" t="s">
        <v>318</v>
      </c>
      <c r="B12" s="188"/>
      <c r="C12" s="188"/>
      <c r="D12" s="188"/>
      <c r="E12" s="188"/>
      <c r="F12" s="188"/>
      <c r="G12" s="188"/>
      <c r="H12" s="188"/>
      <c r="I12" s="188"/>
      <c r="J12" s="188"/>
      <c r="K12" s="188"/>
      <c r="L12" s="188"/>
      <c r="M12" s="188"/>
      <c r="N12" s="188"/>
      <c r="O12" s="188"/>
    </row>
    <row r="14" spans="1:15" ht="15.6" thickBot="1" x14ac:dyDescent="0.3"/>
    <row r="15" spans="1:15" ht="46.5" customHeight="1" x14ac:dyDescent="0.25">
      <c r="A15" s="189" t="s">
        <v>215</v>
      </c>
      <c r="B15" s="190"/>
      <c r="C15" s="197" t="s">
        <v>244</v>
      </c>
      <c r="D15" s="190"/>
      <c r="E15" s="190" t="s">
        <v>217</v>
      </c>
      <c r="F15" s="190"/>
      <c r="G15" s="190" t="s">
        <v>218</v>
      </c>
      <c r="H15" s="196"/>
    </row>
    <row r="16" spans="1:15" x14ac:dyDescent="0.25">
      <c r="A16" s="191">
        <v>82</v>
      </c>
      <c r="B16" s="192"/>
      <c r="C16" s="192">
        <v>1</v>
      </c>
      <c r="D16" s="192"/>
      <c r="E16" s="192">
        <v>0.42</v>
      </c>
      <c r="F16" s="192"/>
      <c r="G16" s="192">
        <v>14.718</v>
      </c>
      <c r="H16" s="201"/>
    </row>
    <row r="17" spans="1:15" x14ac:dyDescent="0.25">
      <c r="A17" s="191">
        <v>97.5</v>
      </c>
      <c r="B17" s="192"/>
      <c r="C17" s="192">
        <v>1</v>
      </c>
      <c r="D17" s="192"/>
      <c r="E17" s="192">
        <v>0.5</v>
      </c>
      <c r="F17" s="192"/>
      <c r="G17" s="192">
        <v>17.5</v>
      </c>
      <c r="H17" s="201"/>
    </row>
    <row r="18" spans="1:15" x14ac:dyDescent="0.25">
      <c r="A18" s="191">
        <v>108</v>
      </c>
      <c r="B18" s="192"/>
      <c r="C18" s="192">
        <v>2</v>
      </c>
      <c r="D18" s="192"/>
      <c r="E18" s="192">
        <v>0.55000000000000004</v>
      </c>
      <c r="F18" s="192"/>
      <c r="G18" s="192">
        <v>19.384599999999999</v>
      </c>
      <c r="H18" s="201"/>
    </row>
    <row r="19" spans="1:15" ht="15.6" thickBot="1" x14ac:dyDescent="0.3">
      <c r="A19" s="195">
        <v>118</v>
      </c>
      <c r="B19" s="193"/>
      <c r="C19" s="193">
        <v>2</v>
      </c>
      <c r="D19" s="193"/>
      <c r="E19" s="193">
        <v>0.6</v>
      </c>
      <c r="F19" s="193"/>
      <c r="G19" s="193">
        <v>21.179500000000001</v>
      </c>
      <c r="H19" s="194"/>
    </row>
    <row r="20" spans="1:15" x14ac:dyDescent="0.25">
      <c r="A20" s="106" t="s">
        <v>243</v>
      </c>
      <c r="B20" s="198" t="s">
        <v>216</v>
      </c>
      <c r="C20" s="199"/>
      <c r="D20" s="200"/>
      <c r="E20" s="200"/>
      <c r="F20" s="200"/>
      <c r="G20" s="200"/>
      <c r="H20" s="200"/>
      <c r="I20" s="200"/>
      <c r="J20" s="200"/>
      <c r="K20" s="200"/>
      <c r="L20" s="200"/>
      <c r="M20" s="200"/>
      <c r="N20" s="200"/>
      <c r="O20" s="200"/>
    </row>
    <row r="21" spans="1:15" x14ac:dyDescent="0.25">
      <c r="A21" s="106"/>
      <c r="B21" s="107"/>
      <c r="C21" s="108"/>
      <c r="D21" s="109"/>
      <c r="E21" s="109"/>
      <c r="F21" s="109"/>
      <c r="G21" s="109"/>
      <c r="H21" s="109"/>
      <c r="I21" s="109"/>
      <c r="J21" s="109"/>
      <c r="K21" s="109"/>
      <c r="L21" s="109"/>
      <c r="M21" s="109"/>
      <c r="N21" s="109"/>
      <c r="O21" s="109"/>
    </row>
    <row r="23" spans="1:15" ht="45" customHeight="1" x14ac:dyDescent="0.25">
      <c r="A23" s="188" t="s">
        <v>219</v>
      </c>
      <c r="B23" s="188"/>
      <c r="C23" s="188"/>
      <c r="D23" s="188"/>
      <c r="E23" s="188"/>
      <c r="F23" s="188"/>
      <c r="G23" s="188"/>
      <c r="H23" s="188"/>
      <c r="I23" s="188"/>
      <c r="J23" s="188"/>
      <c r="K23" s="188"/>
      <c r="L23" s="188"/>
      <c r="M23" s="188"/>
      <c r="N23" s="188"/>
      <c r="O23" s="188"/>
    </row>
    <row r="25" spans="1:15" ht="15" customHeight="1" x14ac:dyDescent="0.25">
      <c r="A25" s="188" t="s">
        <v>220</v>
      </c>
      <c r="B25" s="188"/>
      <c r="C25" s="188"/>
      <c r="D25" s="188"/>
      <c r="E25" s="188"/>
      <c r="F25" s="188"/>
      <c r="G25" s="188"/>
      <c r="H25" s="188"/>
      <c r="I25" s="188"/>
      <c r="J25" s="188"/>
      <c r="K25" s="188"/>
      <c r="L25" s="188"/>
      <c r="M25" s="188"/>
      <c r="N25" s="188"/>
      <c r="O25" s="188"/>
    </row>
    <row r="27" spans="1:15" ht="30" customHeight="1" x14ac:dyDescent="0.25">
      <c r="A27" s="188" t="s">
        <v>221</v>
      </c>
      <c r="B27" s="188"/>
      <c r="C27" s="188"/>
      <c r="D27" s="188"/>
      <c r="E27" s="188"/>
      <c r="F27" s="188"/>
      <c r="G27" s="188"/>
      <c r="H27" s="188"/>
      <c r="I27" s="188"/>
      <c r="J27" s="188"/>
      <c r="K27" s="188"/>
      <c r="L27" s="188"/>
      <c r="M27" s="188"/>
      <c r="N27" s="188"/>
      <c r="O27" s="188"/>
    </row>
    <row r="30" spans="1:15" ht="15.6" x14ac:dyDescent="0.3">
      <c r="A30" s="105" t="s">
        <v>222</v>
      </c>
    </row>
    <row r="32" spans="1:15" ht="49.95" customHeight="1" x14ac:dyDescent="0.25">
      <c r="A32" s="188" t="s">
        <v>317</v>
      </c>
      <c r="B32" s="188"/>
      <c r="C32" s="188"/>
      <c r="D32" s="188"/>
      <c r="E32" s="188"/>
      <c r="F32" s="188"/>
      <c r="G32" s="188"/>
      <c r="H32" s="188"/>
      <c r="I32" s="188"/>
      <c r="J32" s="188"/>
      <c r="K32" s="188"/>
      <c r="L32" s="188"/>
      <c r="M32" s="188"/>
      <c r="N32" s="188"/>
      <c r="O32" s="188"/>
    </row>
    <row r="34" spans="1:15" s="110" customFormat="1" ht="45" customHeight="1" x14ac:dyDescent="0.25">
      <c r="A34" s="187" t="s">
        <v>368</v>
      </c>
      <c r="B34" s="203"/>
      <c r="C34" s="203"/>
      <c r="D34" s="203"/>
      <c r="E34" s="203"/>
      <c r="F34" s="203"/>
      <c r="G34" s="203"/>
      <c r="H34" s="203"/>
      <c r="I34" s="203"/>
      <c r="J34" s="203"/>
      <c r="K34" s="203"/>
      <c r="L34" s="203"/>
      <c r="M34" s="203"/>
      <c r="N34" s="203"/>
      <c r="O34" s="203"/>
    </row>
    <row r="35" spans="1:15" ht="15" customHeight="1" x14ac:dyDescent="0.25">
      <c r="A35" s="111"/>
      <c r="B35" s="111"/>
      <c r="C35" s="111"/>
      <c r="D35" s="111"/>
      <c r="E35" s="111"/>
      <c r="F35" s="111"/>
      <c r="G35" s="111"/>
      <c r="H35" s="111"/>
      <c r="I35" s="111"/>
      <c r="J35" s="111"/>
      <c r="K35" s="111"/>
      <c r="L35" s="111"/>
      <c r="M35" s="111"/>
      <c r="N35" s="111"/>
      <c r="O35" s="111"/>
    </row>
    <row r="36" spans="1:15" s="110" customFormat="1" ht="29.25" customHeight="1" x14ac:dyDescent="0.25">
      <c r="A36" s="187" t="s">
        <v>319</v>
      </c>
      <c r="B36" s="187"/>
      <c r="C36" s="187"/>
      <c r="D36" s="187"/>
      <c r="E36" s="187"/>
      <c r="F36" s="187"/>
      <c r="G36" s="187"/>
      <c r="H36" s="187"/>
      <c r="I36" s="187"/>
      <c r="J36" s="187"/>
      <c r="K36" s="187"/>
      <c r="L36" s="187"/>
      <c r="M36" s="187"/>
      <c r="N36" s="187"/>
      <c r="O36" s="187"/>
    </row>
    <row r="37" spans="1:15" ht="16.5" customHeight="1" x14ac:dyDescent="0.25">
      <c r="A37" s="112"/>
      <c r="B37" s="112"/>
      <c r="C37" s="112"/>
      <c r="D37" s="112"/>
      <c r="E37" s="112"/>
      <c r="F37" s="112"/>
      <c r="G37" s="112"/>
      <c r="H37" s="112"/>
      <c r="I37" s="112"/>
      <c r="J37" s="112"/>
      <c r="K37" s="112"/>
      <c r="L37" s="112"/>
      <c r="M37" s="112"/>
      <c r="N37" s="112"/>
      <c r="O37" s="112"/>
    </row>
    <row r="38" spans="1:15" ht="36" customHeight="1" x14ac:dyDescent="0.25">
      <c r="A38" s="187" t="s">
        <v>320</v>
      </c>
      <c r="B38" s="187"/>
      <c r="C38" s="187"/>
      <c r="D38" s="187"/>
      <c r="E38" s="187"/>
      <c r="F38" s="187"/>
      <c r="G38" s="187"/>
      <c r="H38" s="187"/>
      <c r="I38" s="187"/>
      <c r="J38" s="187"/>
      <c r="K38" s="187"/>
      <c r="L38" s="187"/>
      <c r="M38" s="187"/>
      <c r="N38" s="187"/>
      <c r="O38" s="187"/>
    </row>
    <row r="39" spans="1:15" ht="15" customHeight="1" x14ac:dyDescent="0.25">
      <c r="A39" s="112"/>
      <c r="B39" s="112"/>
      <c r="C39" s="112"/>
      <c r="D39" s="112"/>
      <c r="E39" s="112"/>
      <c r="F39" s="112"/>
      <c r="G39" s="112"/>
      <c r="H39" s="112"/>
      <c r="I39" s="112"/>
      <c r="J39" s="112"/>
      <c r="K39" s="112"/>
      <c r="L39" s="112"/>
      <c r="M39" s="112"/>
      <c r="N39" s="112"/>
      <c r="O39" s="112"/>
    </row>
    <row r="40" spans="1:15" ht="52.05" customHeight="1" x14ac:dyDescent="0.25">
      <c r="A40" s="204" t="s">
        <v>369</v>
      </c>
      <c r="B40" s="203"/>
      <c r="C40" s="203"/>
      <c r="D40" s="203"/>
      <c r="E40" s="203"/>
      <c r="F40" s="203"/>
      <c r="G40" s="203"/>
      <c r="H40" s="203"/>
      <c r="I40" s="203"/>
      <c r="J40" s="203"/>
      <c r="K40" s="203"/>
      <c r="L40" s="203"/>
      <c r="M40" s="203"/>
      <c r="N40" s="203"/>
      <c r="O40" s="203"/>
    </row>
    <row r="42" spans="1:15" ht="15.6" x14ac:dyDescent="0.3">
      <c r="A42" s="105" t="s">
        <v>223</v>
      </c>
    </row>
    <row r="44" spans="1:15" x14ac:dyDescent="0.25">
      <c r="A44" s="188" t="s">
        <v>224</v>
      </c>
      <c r="B44" s="188"/>
      <c r="C44" s="188"/>
      <c r="D44" s="188"/>
      <c r="E44" s="188"/>
      <c r="F44" s="188"/>
      <c r="G44" s="188"/>
      <c r="H44" s="188"/>
      <c r="I44" s="188"/>
      <c r="J44" s="188"/>
      <c r="K44" s="188"/>
      <c r="L44" s="188"/>
      <c r="M44" s="188"/>
      <c r="N44" s="188"/>
      <c r="O44" s="188"/>
    </row>
    <row r="47" spans="1:15" ht="15.6" x14ac:dyDescent="0.3">
      <c r="A47" s="113" t="s">
        <v>258</v>
      </c>
    </row>
    <row r="49" spans="1:15" ht="15" customHeight="1" x14ac:dyDescent="0.25">
      <c r="A49" s="188" t="s">
        <v>268</v>
      </c>
      <c r="B49" s="188"/>
      <c r="C49" s="188"/>
      <c r="D49" s="188"/>
      <c r="E49" s="188"/>
      <c r="F49" s="188"/>
      <c r="G49" s="188"/>
      <c r="H49" s="188"/>
      <c r="I49" s="188"/>
      <c r="J49" s="188"/>
      <c r="K49" s="188"/>
      <c r="L49" s="188"/>
      <c r="M49" s="188"/>
      <c r="N49" s="188"/>
      <c r="O49" s="188"/>
    </row>
    <row r="51" spans="1:15" ht="15" customHeight="1" x14ac:dyDescent="0.25">
      <c r="A51" s="187" t="s">
        <v>254</v>
      </c>
      <c r="B51" s="188"/>
      <c r="C51" s="188"/>
      <c r="D51" s="188"/>
      <c r="E51" s="188"/>
      <c r="F51" s="188"/>
      <c r="G51" s="188"/>
      <c r="H51" s="188"/>
      <c r="I51" s="188"/>
      <c r="J51" s="188"/>
      <c r="K51" s="188"/>
      <c r="L51" s="188"/>
      <c r="M51" s="188"/>
      <c r="N51" s="188"/>
      <c r="O51" s="188"/>
    </row>
    <row r="52" spans="1:15" ht="30" customHeight="1" x14ac:dyDescent="0.25">
      <c r="A52" s="187" t="s">
        <v>256</v>
      </c>
      <c r="B52" s="202"/>
      <c r="C52" s="202"/>
      <c r="D52" s="202"/>
      <c r="E52" s="202"/>
      <c r="F52" s="202"/>
      <c r="G52" s="202"/>
      <c r="H52" s="202"/>
      <c r="I52" s="202"/>
      <c r="J52" s="202"/>
      <c r="K52" s="202"/>
      <c r="L52" s="202"/>
      <c r="M52" s="202"/>
      <c r="N52" s="202"/>
      <c r="O52" s="202"/>
    </row>
    <row r="53" spans="1:15" ht="30" customHeight="1" x14ac:dyDescent="0.25">
      <c r="A53" s="187" t="s">
        <v>257</v>
      </c>
      <c r="B53" s="188"/>
      <c r="C53" s="188"/>
      <c r="D53" s="188"/>
      <c r="E53" s="188"/>
      <c r="F53" s="188"/>
      <c r="G53" s="188"/>
      <c r="H53" s="188"/>
      <c r="I53" s="188"/>
      <c r="J53" s="188"/>
      <c r="K53" s="188"/>
      <c r="L53" s="188"/>
      <c r="M53" s="188"/>
      <c r="N53" s="188"/>
      <c r="O53" s="188"/>
    </row>
    <row r="55" spans="1:15" ht="30" customHeight="1" x14ac:dyDescent="0.25">
      <c r="A55" s="188" t="s">
        <v>225</v>
      </c>
      <c r="B55" s="188"/>
      <c r="C55" s="188"/>
      <c r="D55" s="188"/>
      <c r="E55" s="188"/>
      <c r="F55" s="188"/>
      <c r="G55" s="188"/>
      <c r="H55" s="188"/>
      <c r="I55" s="188"/>
      <c r="J55" s="188"/>
      <c r="K55" s="188"/>
      <c r="L55" s="188"/>
      <c r="M55" s="188"/>
      <c r="N55" s="188"/>
      <c r="O55" s="188"/>
    </row>
    <row r="57" spans="1:15" ht="15" customHeight="1" x14ac:dyDescent="0.25">
      <c r="A57" s="187" t="s">
        <v>249</v>
      </c>
      <c r="B57" s="202"/>
      <c r="C57" s="202"/>
      <c r="D57" s="202"/>
      <c r="E57" s="202"/>
      <c r="F57" s="202"/>
      <c r="G57" s="202"/>
      <c r="H57" s="202"/>
      <c r="I57" s="202"/>
      <c r="J57" s="202"/>
      <c r="K57" s="202"/>
      <c r="L57" s="202"/>
      <c r="M57" s="202"/>
      <c r="N57" s="202"/>
      <c r="O57" s="202"/>
    </row>
    <row r="60" spans="1:15" ht="15.6" x14ac:dyDescent="0.3">
      <c r="A60" s="113" t="s">
        <v>259</v>
      </c>
    </row>
    <row r="61" spans="1:15" ht="15.6" x14ac:dyDescent="0.3">
      <c r="A61" s="113"/>
    </row>
    <row r="62" spans="1:15" ht="15" customHeight="1" x14ac:dyDescent="0.25">
      <c r="A62" s="187" t="s">
        <v>260</v>
      </c>
      <c r="B62" s="188"/>
      <c r="C62" s="188"/>
      <c r="D62" s="188"/>
      <c r="E62" s="188"/>
      <c r="F62" s="188"/>
      <c r="G62" s="188"/>
      <c r="H62" s="188"/>
      <c r="I62" s="188"/>
      <c r="J62" s="188"/>
      <c r="K62" s="188"/>
      <c r="L62" s="188"/>
      <c r="M62" s="188"/>
      <c r="N62" s="188"/>
      <c r="O62" s="188"/>
    </row>
    <row r="64" spans="1:15" ht="15" customHeight="1" x14ac:dyDescent="0.25">
      <c r="A64" s="187" t="s">
        <v>261</v>
      </c>
      <c r="B64" s="188"/>
      <c r="C64" s="188"/>
      <c r="D64" s="188"/>
      <c r="E64" s="188"/>
      <c r="F64" s="188"/>
      <c r="G64" s="188"/>
      <c r="H64" s="188"/>
      <c r="I64" s="188"/>
      <c r="J64" s="188"/>
      <c r="K64" s="188"/>
      <c r="L64" s="188"/>
      <c r="M64" s="188"/>
      <c r="N64" s="188"/>
      <c r="O64" s="188"/>
    </row>
    <row r="65" spans="1:15" ht="15" customHeight="1" x14ac:dyDescent="0.25">
      <c r="A65" s="187" t="s">
        <v>262</v>
      </c>
      <c r="B65" s="188"/>
      <c r="C65" s="188"/>
      <c r="D65" s="188"/>
      <c r="E65" s="188"/>
      <c r="F65" s="188"/>
      <c r="G65" s="188"/>
      <c r="H65" s="188"/>
      <c r="I65" s="188"/>
      <c r="J65" s="188"/>
      <c r="K65" s="188"/>
      <c r="L65" s="188"/>
      <c r="M65" s="188"/>
      <c r="N65" s="188"/>
      <c r="O65" s="188"/>
    </row>
    <row r="67" spans="1:15" ht="30" customHeight="1" x14ac:dyDescent="0.25">
      <c r="A67" s="188" t="s">
        <v>225</v>
      </c>
      <c r="B67" s="188"/>
      <c r="C67" s="188"/>
      <c r="D67" s="188"/>
      <c r="E67" s="188"/>
      <c r="F67" s="188"/>
      <c r="G67" s="188"/>
      <c r="H67" s="188"/>
      <c r="I67" s="188"/>
      <c r="J67" s="188"/>
      <c r="K67" s="188"/>
      <c r="L67" s="188"/>
      <c r="M67" s="188"/>
      <c r="N67" s="188"/>
      <c r="O67" s="188"/>
    </row>
    <row r="69" spans="1:15" ht="15" customHeight="1" x14ac:dyDescent="0.25">
      <c r="A69" s="187" t="s">
        <v>249</v>
      </c>
      <c r="B69" s="187"/>
      <c r="C69" s="187"/>
      <c r="D69" s="187"/>
      <c r="E69" s="187"/>
      <c r="F69" s="187"/>
      <c r="G69" s="187"/>
      <c r="H69" s="187"/>
      <c r="I69" s="187"/>
      <c r="J69" s="187"/>
      <c r="K69" s="187"/>
      <c r="L69" s="187"/>
      <c r="M69" s="187"/>
      <c r="N69" s="187"/>
      <c r="O69" s="187"/>
    </row>
    <row r="70" spans="1:15" ht="15" customHeight="1" x14ac:dyDescent="0.25">
      <c r="A70" s="114"/>
      <c r="B70" s="114"/>
      <c r="C70" s="114"/>
      <c r="D70" s="114"/>
      <c r="E70" s="114"/>
      <c r="F70" s="114"/>
      <c r="G70" s="114"/>
      <c r="H70" s="114"/>
      <c r="I70" s="114"/>
      <c r="J70" s="114"/>
      <c r="K70" s="114"/>
      <c r="L70" s="114"/>
      <c r="M70" s="114"/>
      <c r="N70" s="114"/>
      <c r="O70" s="114"/>
    </row>
    <row r="72" spans="1:15" ht="15.6" x14ac:dyDescent="0.3">
      <c r="A72" s="113" t="s">
        <v>263</v>
      </c>
    </row>
    <row r="74" spans="1:15" ht="46.95" customHeight="1" x14ac:dyDescent="0.25">
      <c r="A74" s="187" t="s">
        <v>327</v>
      </c>
      <c r="B74" s="187"/>
      <c r="C74" s="187"/>
      <c r="D74" s="187"/>
      <c r="E74" s="187"/>
      <c r="F74" s="187"/>
      <c r="G74" s="187"/>
      <c r="H74" s="187"/>
      <c r="I74" s="187"/>
      <c r="J74" s="187"/>
      <c r="K74" s="187"/>
      <c r="L74" s="187"/>
      <c r="M74" s="187"/>
      <c r="N74" s="187"/>
      <c r="O74" s="187"/>
    </row>
    <row r="76" spans="1:15" ht="30" customHeight="1" x14ac:dyDescent="0.3">
      <c r="A76" s="113" t="s">
        <v>264</v>
      </c>
    </row>
    <row r="78" spans="1:15" ht="43.5" customHeight="1" x14ac:dyDescent="0.25">
      <c r="A78" s="187" t="s">
        <v>329</v>
      </c>
      <c r="B78" s="187"/>
      <c r="C78" s="187"/>
      <c r="D78" s="187"/>
      <c r="E78" s="187"/>
      <c r="F78" s="187"/>
      <c r="G78" s="187"/>
      <c r="H78" s="187"/>
      <c r="I78" s="187"/>
      <c r="J78" s="187"/>
      <c r="K78" s="187"/>
      <c r="L78" s="187"/>
      <c r="M78" s="187"/>
      <c r="N78" s="187"/>
      <c r="O78" s="187"/>
    </row>
    <row r="79" spans="1:15" ht="15" customHeight="1" x14ac:dyDescent="0.25">
      <c r="A79" s="115"/>
      <c r="B79" s="111"/>
      <c r="C79" s="111"/>
      <c r="D79" s="111"/>
      <c r="E79" s="111"/>
      <c r="F79" s="111"/>
      <c r="G79" s="111"/>
      <c r="H79" s="111"/>
      <c r="I79" s="111"/>
      <c r="J79" s="111"/>
      <c r="K79" s="111"/>
      <c r="L79" s="111"/>
      <c r="M79" s="111"/>
      <c r="N79" s="111"/>
      <c r="O79" s="111"/>
    </row>
    <row r="81" spans="1:15" ht="15.6" x14ac:dyDescent="0.3">
      <c r="A81" s="105" t="s">
        <v>226</v>
      </c>
    </row>
    <row r="83" spans="1:15" ht="30" customHeight="1" x14ac:dyDescent="0.25">
      <c r="A83" s="188" t="s">
        <v>227</v>
      </c>
      <c r="B83" s="188"/>
      <c r="C83" s="188"/>
      <c r="D83" s="188"/>
      <c r="E83" s="188"/>
      <c r="F83" s="188"/>
      <c r="G83" s="188"/>
      <c r="H83" s="188"/>
      <c r="I83" s="188"/>
      <c r="J83" s="188"/>
      <c r="K83" s="188"/>
      <c r="L83" s="188"/>
      <c r="M83" s="188"/>
      <c r="N83" s="188"/>
      <c r="O83" s="188"/>
    </row>
    <row r="84" spans="1:15" ht="14.25" customHeight="1" x14ac:dyDescent="0.25">
      <c r="A84" s="111"/>
      <c r="B84" s="111"/>
      <c r="C84" s="111"/>
      <c r="D84" s="111"/>
      <c r="E84" s="111"/>
      <c r="F84" s="111"/>
      <c r="G84" s="111"/>
      <c r="H84" s="111"/>
      <c r="I84" s="111"/>
      <c r="J84" s="111"/>
      <c r="K84" s="111"/>
      <c r="L84" s="111"/>
      <c r="M84" s="111"/>
      <c r="N84" s="111"/>
      <c r="O84" s="111"/>
    </row>
    <row r="86" spans="1:15" ht="15.6" x14ac:dyDescent="0.25">
      <c r="A86" s="207" t="s">
        <v>228</v>
      </c>
      <c r="B86" s="207"/>
      <c r="C86" s="131"/>
      <c r="D86" s="131"/>
      <c r="E86" s="131"/>
      <c r="F86" s="131"/>
      <c r="G86" s="131"/>
      <c r="H86" s="131"/>
      <c r="I86" s="131"/>
      <c r="J86" s="131"/>
      <c r="K86" s="131"/>
      <c r="L86" s="131"/>
      <c r="M86" s="131"/>
      <c r="N86" s="131"/>
      <c r="O86" s="131"/>
    </row>
    <row r="87" spans="1:15" x14ac:dyDescent="0.25">
      <c r="A87" s="131"/>
      <c r="B87" s="131"/>
      <c r="C87" s="131"/>
      <c r="D87" s="131"/>
      <c r="E87" s="131"/>
      <c r="F87" s="131"/>
      <c r="G87" s="131"/>
      <c r="H87" s="131"/>
      <c r="I87" s="131"/>
      <c r="J87" s="131"/>
      <c r="K87" s="131"/>
      <c r="L87" s="131"/>
      <c r="M87" s="131"/>
      <c r="N87" s="131"/>
      <c r="O87" s="131"/>
    </row>
    <row r="88" spans="1:15" ht="61.95" customHeight="1" x14ac:dyDescent="0.25">
      <c r="A88" s="208" t="s">
        <v>367</v>
      </c>
      <c r="B88" s="208"/>
      <c r="C88" s="208"/>
      <c r="D88" s="208"/>
      <c r="E88" s="208"/>
      <c r="F88" s="208"/>
      <c r="G88" s="208"/>
      <c r="H88" s="208"/>
      <c r="I88" s="208"/>
      <c r="J88" s="208"/>
      <c r="K88" s="208"/>
      <c r="L88" s="208"/>
      <c r="M88" s="208"/>
      <c r="N88" s="208"/>
      <c r="O88" s="208"/>
    </row>
    <row r="89" spans="1:15" x14ac:dyDescent="0.25">
      <c r="A89" s="132"/>
      <c r="B89" s="132"/>
      <c r="C89" s="132"/>
      <c r="D89" s="132"/>
      <c r="E89" s="132"/>
      <c r="F89" s="132"/>
      <c r="G89" s="132"/>
      <c r="H89" s="132"/>
      <c r="I89" s="132"/>
      <c r="J89" s="132"/>
      <c r="K89" s="132"/>
      <c r="L89" s="132"/>
      <c r="M89" s="132"/>
      <c r="N89" s="132"/>
      <c r="O89" s="132"/>
    </row>
    <row r="90" spans="1:15" ht="46.5" customHeight="1" x14ac:dyDescent="0.25">
      <c r="A90" s="208" t="s">
        <v>378</v>
      </c>
      <c r="B90" s="209"/>
      <c r="C90" s="209"/>
      <c r="D90" s="209"/>
      <c r="E90" s="209"/>
      <c r="F90" s="209"/>
      <c r="G90" s="209"/>
      <c r="H90" s="209"/>
      <c r="I90" s="209"/>
      <c r="J90" s="209"/>
      <c r="K90" s="209"/>
      <c r="L90" s="209"/>
      <c r="M90" s="209"/>
      <c r="N90" s="209"/>
      <c r="O90" s="209"/>
    </row>
    <row r="91" spans="1:15" ht="15.6" thickBot="1" x14ac:dyDescent="0.3">
      <c r="A91" s="131"/>
      <c r="B91" s="131"/>
      <c r="C91" s="131"/>
      <c r="D91" s="131"/>
      <c r="E91" s="131"/>
      <c r="F91" s="131"/>
      <c r="G91" s="131"/>
      <c r="H91" s="131"/>
      <c r="I91" s="131"/>
      <c r="J91" s="131"/>
      <c r="K91" s="131"/>
      <c r="L91" s="131"/>
      <c r="M91" s="131"/>
      <c r="N91" s="131"/>
      <c r="O91" s="131"/>
    </row>
    <row r="92" spans="1:15" ht="46.5" customHeight="1" thickBot="1" x14ac:dyDescent="0.3">
      <c r="A92" s="184" t="s">
        <v>217</v>
      </c>
      <c r="B92" s="185"/>
      <c r="C92" s="184" t="s">
        <v>245</v>
      </c>
      <c r="D92" s="185"/>
      <c r="E92" s="184" t="s">
        <v>229</v>
      </c>
      <c r="F92" s="186"/>
      <c r="G92" s="131"/>
      <c r="H92" s="131"/>
      <c r="I92" s="131" t="s">
        <v>285</v>
      </c>
      <c r="J92" s="131"/>
      <c r="K92" s="131"/>
      <c r="L92" s="131"/>
      <c r="M92" s="131"/>
      <c r="N92" s="131"/>
      <c r="O92" s="131"/>
    </row>
    <row r="93" spans="1:15" ht="15.6" thickBot="1" x14ac:dyDescent="0.3">
      <c r="A93" s="184">
        <v>0.6</v>
      </c>
      <c r="B93" s="185"/>
      <c r="C93" s="184">
        <v>118</v>
      </c>
      <c r="D93" s="185"/>
      <c r="E93" s="184">
        <v>3</v>
      </c>
      <c r="F93" s="186"/>
      <c r="G93" s="131"/>
      <c r="H93" s="131"/>
      <c r="I93" s="131"/>
      <c r="J93" s="131"/>
      <c r="K93" s="131"/>
      <c r="L93" s="131"/>
      <c r="M93" s="131"/>
      <c r="N93" s="131"/>
      <c r="O93" s="131"/>
    </row>
    <row r="94" spans="1:15" ht="15.6" thickBot="1" x14ac:dyDescent="0.3">
      <c r="A94" s="184">
        <v>0.55000000000000004</v>
      </c>
      <c r="B94" s="185"/>
      <c r="C94" s="184">
        <v>108</v>
      </c>
      <c r="D94" s="185"/>
      <c r="E94" s="184">
        <v>3</v>
      </c>
      <c r="F94" s="186"/>
      <c r="G94" s="131"/>
      <c r="H94" s="131"/>
      <c r="I94" s="131"/>
      <c r="J94" s="131"/>
      <c r="K94" s="131"/>
      <c r="L94" s="131"/>
      <c r="M94" s="131"/>
      <c r="N94" s="131"/>
      <c r="O94" s="131"/>
    </row>
    <row r="95" spans="1:15" ht="15.6" thickBot="1" x14ac:dyDescent="0.3">
      <c r="A95" s="184">
        <v>0.5</v>
      </c>
      <c r="B95" s="185"/>
      <c r="C95" s="184">
        <v>97.5</v>
      </c>
      <c r="D95" s="185"/>
      <c r="E95" s="184">
        <v>2.5</v>
      </c>
      <c r="F95" s="186"/>
      <c r="G95" s="131"/>
      <c r="H95" s="131"/>
      <c r="I95" s="131"/>
      <c r="J95" s="131"/>
      <c r="K95" s="131"/>
      <c r="L95" s="131"/>
      <c r="M95" s="131"/>
      <c r="N95" s="131"/>
      <c r="O95" s="131"/>
    </row>
    <row r="96" spans="1:15" ht="15.6" thickBot="1" x14ac:dyDescent="0.3">
      <c r="A96" s="184">
        <v>0.42</v>
      </c>
      <c r="B96" s="185"/>
      <c r="C96" s="184">
        <v>82</v>
      </c>
      <c r="D96" s="185"/>
      <c r="E96" s="184">
        <v>2</v>
      </c>
      <c r="F96" s="186"/>
      <c r="G96" s="131"/>
      <c r="H96" s="131"/>
      <c r="I96" s="131"/>
      <c r="J96" s="131"/>
      <c r="K96" s="131"/>
      <c r="L96" s="131"/>
      <c r="M96" s="131"/>
      <c r="N96" s="131"/>
      <c r="O96" s="131"/>
    </row>
    <row r="97" spans="1:15" x14ac:dyDescent="0.25">
      <c r="A97" s="131"/>
      <c r="B97" s="131"/>
      <c r="C97" s="131"/>
      <c r="D97" s="131"/>
      <c r="E97" s="131"/>
      <c r="F97" s="131"/>
      <c r="G97" s="131"/>
      <c r="H97" s="131"/>
      <c r="I97" s="131"/>
      <c r="J97" s="131"/>
      <c r="K97" s="131"/>
      <c r="L97" s="131"/>
      <c r="M97" s="131"/>
      <c r="N97" s="131"/>
      <c r="O97" s="131"/>
    </row>
    <row r="98" spans="1:15" x14ac:dyDescent="0.25">
      <c r="A98" s="133"/>
      <c r="B98" s="134"/>
      <c r="C98" s="134"/>
      <c r="D98" s="134"/>
      <c r="E98" s="134"/>
      <c r="F98" s="134"/>
      <c r="G98" s="134"/>
      <c r="H98" s="134"/>
      <c r="I98" s="134"/>
      <c r="J98" s="134"/>
      <c r="K98" s="134"/>
      <c r="L98" s="134"/>
      <c r="M98" s="134"/>
      <c r="N98" s="134"/>
      <c r="O98" s="134"/>
    </row>
    <row r="99" spans="1:15" ht="15.6" x14ac:dyDescent="0.3">
      <c r="A99" s="105" t="s">
        <v>230</v>
      </c>
    </row>
    <row r="101" spans="1:15" x14ac:dyDescent="0.25">
      <c r="A101" s="206" t="s">
        <v>322</v>
      </c>
      <c r="B101" s="206"/>
      <c r="C101" s="206"/>
      <c r="D101" s="206"/>
      <c r="E101" s="206"/>
      <c r="F101" s="206"/>
      <c r="G101" s="206"/>
      <c r="H101" s="206"/>
      <c r="I101" s="206"/>
      <c r="J101" s="206"/>
      <c r="K101" s="206"/>
      <c r="L101" s="206"/>
      <c r="M101" s="206"/>
      <c r="N101" s="206"/>
      <c r="O101" s="206"/>
    </row>
    <row r="103" spans="1:15" ht="15.45" customHeight="1" x14ac:dyDescent="0.3">
      <c r="A103" s="205" t="s">
        <v>241</v>
      </c>
      <c r="B103" s="205"/>
      <c r="C103" s="205"/>
      <c r="D103" s="205"/>
      <c r="E103" s="205"/>
      <c r="F103" s="205"/>
      <c r="G103" s="205"/>
      <c r="H103" s="205"/>
      <c r="I103" s="205"/>
      <c r="J103" s="205"/>
      <c r="K103" s="205"/>
      <c r="L103" s="205"/>
      <c r="M103" s="205"/>
      <c r="N103" s="205"/>
      <c r="O103" s="205"/>
    </row>
    <row r="105" spans="1:15" ht="30" customHeight="1" x14ac:dyDescent="0.25">
      <c r="A105" s="187" t="s">
        <v>323</v>
      </c>
      <c r="B105" s="187"/>
      <c r="C105" s="187"/>
      <c r="D105" s="187"/>
      <c r="E105" s="187"/>
      <c r="F105" s="187"/>
      <c r="G105" s="187"/>
      <c r="H105" s="187"/>
      <c r="I105" s="187"/>
      <c r="J105" s="187"/>
      <c r="K105" s="187"/>
      <c r="L105" s="187"/>
      <c r="M105" s="187"/>
      <c r="N105" s="187"/>
      <c r="O105" s="187"/>
    </row>
    <row r="107" spans="1:15" ht="30" customHeight="1" x14ac:dyDescent="0.25">
      <c r="A107" s="187" t="s">
        <v>324</v>
      </c>
      <c r="B107" s="187"/>
      <c r="C107" s="187"/>
      <c r="D107" s="187"/>
      <c r="E107" s="187"/>
      <c r="F107" s="187"/>
      <c r="G107" s="187"/>
      <c r="H107" s="187"/>
      <c r="I107" s="187"/>
      <c r="J107" s="187"/>
      <c r="K107" s="187"/>
      <c r="L107" s="187"/>
      <c r="M107" s="187"/>
      <c r="N107" s="187"/>
      <c r="O107" s="187"/>
    </row>
    <row r="109" spans="1:15" ht="15" customHeight="1" x14ac:dyDescent="0.25">
      <c r="A109" s="188" t="s">
        <v>231</v>
      </c>
      <c r="B109" s="188"/>
      <c r="C109" s="188"/>
      <c r="D109" s="188"/>
      <c r="E109" s="188"/>
      <c r="F109" s="188"/>
      <c r="G109" s="188"/>
      <c r="H109" s="188"/>
      <c r="I109" s="188"/>
      <c r="J109" s="188"/>
      <c r="K109" s="188"/>
      <c r="L109" s="188"/>
      <c r="M109" s="188"/>
      <c r="N109" s="188"/>
      <c r="O109" s="188"/>
    </row>
    <row r="110" spans="1:15" ht="15" customHeight="1" x14ac:dyDescent="0.3">
      <c r="A110" s="187" t="s">
        <v>250</v>
      </c>
      <c r="B110" s="187"/>
      <c r="C110" s="187"/>
      <c r="D110" s="187"/>
      <c r="E110" s="187"/>
      <c r="F110" s="187"/>
      <c r="G110" s="187"/>
      <c r="H110" s="187"/>
      <c r="I110" s="187"/>
      <c r="J110" s="187"/>
      <c r="K110" s="187"/>
      <c r="L110" s="187"/>
      <c r="M110" s="187"/>
      <c r="N110" s="187"/>
      <c r="O110" s="187"/>
    </row>
    <row r="112" spans="1:15" ht="30" customHeight="1" x14ac:dyDescent="0.25">
      <c r="A112" s="188" t="s">
        <v>269</v>
      </c>
      <c r="B112" s="188"/>
      <c r="C112" s="188"/>
      <c r="D112" s="188"/>
      <c r="E112" s="188"/>
      <c r="F112" s="188"/>
      <c r="G112" s="188"/>
      <c r="H112" s="188"/>
      <c r="I112" s="188"/>
      <c r="J112" s="188"/>
      <c r="K112" s="188"/>
      <c r="L112" s="188"/>
      <c r="M112" s="188"/>
      <c r="N112" s="188"/>
      <c r="O112" s="188"/>
    </row>
    <row r="114" spans="1:15" ht="15.6" x14ac:dyDescent="0.3">
      <c r="A114" s="205" t="s">
        <v>242</v>
      </c>
      <c r="B114" s="205"/>
      <c r="C114" s="205"/>
      <c r="D114" s="205"/>
      <c r="E114" s="205"/>
      <c r="F114" s="205"/>
      <c r="G114" s="205"/>
      <c r="H114" s="205"/>
      <c r="I114" s="205"/>
      <c r="J114" s="205"/>
      <c r="K114" s="205"/>
      <c r="L114" s="205"/>
      <c r="M114" s="205"/>
      <c r="N114" s="205"/>
      <c r="O114" s="205"/>
    </row>
    <row r="116" spans="1:15" ht="30" customHeight="1" x14ac:dyDescent="0.25">
      <c r="A116" s="187" t="s">
        <v>325</v>
      </c>
      <c r="B116" s="187"/>
      <c r="C116" s="187"/>
      <c r="D116" s="187"/>
      <c r="E116" s="187"/>
      <c r="F116" s="187"/>
      <c r="G116" s="187"/>
      <c r="H116" s="187"/>
      <c r="I116" s="187"/>
      <c r="J116" s="187"/>
      <c r="K116" s="187"/>
      <c r="L116" s="187"/>
      <c r="M116" s="187"/>
      <c r="N116" s="187"/>
      <c r="O116" s="187"/>
    </row>
    <row r="118" spans="1:15" ht="29.25" customHeight="1" x14ac:dyDescent="0.25">
      <c r="A118" s="187" t="s">
        <v>321</v>
      </c>
      <c r="B118" s="187"/>
      <c r="C118" s="187"/>
      <c r="D118" s="187"/>
      <c r="E118" s="187"/>
      <c r="F118" s="187"/>
      <c r="G118" s="187"/>
      <c r="H118" s="187"/>
      <c r="I118" s="187"/>
      <c r="J118" s="187"/>
      <c r="K118" s="187"/>
      <c r="L118" s="187"/>
      <c r="M118" s="187"/>
      <c r="N118" s="187"/>
      <c r="O118" s="187"/>
    </row>
    <row r="120" spans="1:15" ht="52.05" customHeight="1" x14ac:dyDescent="0.25">
      <c r="A120" s="187" t="s">
        <v>326</v>
      </c>
      <c r="B120" s="187"/>
      <c r="C120" s="187"/>
      <c r="D120" s="187"/>
      <c r="E120" s="187"/>
      <c r="F120" s="187"/>
      <c r="G120" s="187"/>
      <c r="H120" s="187"/>
      <c r="I120" s="187"/>
      <c r="J120" s="187"/>
      <c r="K120" s="187"/>
      <c r="L120" s="187"/>
      <c r="M120" s="187"/>
      <c r="N120" s="187"/>
      <c r="O120" s="187"/>
    </row>
    <row r="122" spans="1:15" x14ac:dyDescent="0.25">
      <c r="A122" s="188" t="s">
        <v>232</v>
      </c>
      <c r="B122" s="188"/>
      <c r="C122" s="188"/>
      <c r="D122" s="188"/>
      <c r="E122" s="188"/>
      <c r="F122" s="188"/>
      <c r="G122" s="188"/>
      <c r="H122" s="188"/>
      <c r="I122" s="188"/>
      <c r="J122" s="188"/>
      <c r="K122" s="188"/>
      <c r="L122" s="188"/>
      <c r="M122" s="188"/>
      <c r="N122" s="188"/>
      <c r="O122" s="188"/>
    </row>
    <row r="124" spans="1:15" ht="18" customHeight="1" x14ac:dyDescent="0.25">
      <c r="A124" s="187" t="s">
        <v>251</v>
      </c>
      <c r="B124" s="188"/>
      <c r="C124" s="188"/>
      <c r="D124" s="188"/>
      <c r="E124" s="188"/>
      <c r="F124" s="188"/>
      <c r="G124" s="188"/>
      <c r="H124" s="188"/>
      <c r="I124" s="188"/>
      <c r="J124" s="188"/>
      <c r="K124" s="188"/>
      <c r="L124" s="188"/>
      <c r="M124" s="188"/>
      <c r="N124" s="188"/>
      <c r="O124" s="188"/>
    </row>
    <row r="127" spans="1:15" ht="15.6" x14ac:dyDescent="0.3">
      <c r="A127" s="105" t="s">
        <v>233</v>
      </c>
    </row>
    <row r="129" spans="1:15" x14ac:dyDescent="0.25">
      <c r="A129" s="188" t="s">
        <v>234</v>
      </c>
      <c r="B129" s="188"/>
      <c r="C129" s="188"/>
      <c r="D129" s="188"/>
      <c r="E129" s="188"/>
      <c r="F129" s="188"/>
      <c r="G129" s="188"/>
      <c r="H129" s="188"/>
      <c r="I129" s="188"/>
      <c r="J129" s="188"/>
      <c r="K129" s="188"/>
      <c r="L129" s="188"/>
      <c r="M129" s="188"/>
      <c r="N129" s="188"/>
      <c r="O129" s="188"/>
    </row>
    <row r="130" spans="1:15" ht="30" customHeight="1" x14ac:dyDescent="0.25">
      <c r="A130" s="187" t="s">
        <v>270</v>
      </c>
      <c r="B130" s="188"/>
      <c r="C130" s="188"/>
      <c r="D130" s="188"/>
      <c r="E130" s="188"/>
      <c r="F130" s="188"/>
      <c r="G130" s="188"/>
      <c r="H130" s="188"/>
      <c r="I130" s="188"/>
      <c r="J130" s="188"/>
      <c r="K130" s="188"/>
      <c r="L130" s="188"/>
      <c r="M130" s="188"/>
      <c r="N130" s="188"/>
      <c r="O130" s="188"/>
    </row>
    <row r="132" spans="1:15" ht="45.75" customHeight="1" x14ac:dyDescent="0.3">
      <c r="A132" s="187" t="s">
        <v>253</v>
      </c>
      <c r="B132" s="188"/>
      <c r="C132" s="188"/>
      <c r="D132" s="188"/>
      <c r="E132" s="188"/>
      <c r="F132" s="188"/>
      <c r="G132" s="188"/>
      <c r="H132" s="188"/>
      <c r="I132" s="188"/>
      <c r="J132" s="188"/>
      <c r="K132" s="188"/>
      <c r="L132" s="188"/>
      <c r="M132" s="188"/>
      <c r="N132" s="188"/>
      <c r="O132" s="188"/>
    </row>
    <row r="133" spans="1:15" ht="15" customHeight="1" x14ac:dyDescent="0.25">
      <c r="A133" s="111"/>
      <c r="B133" s="111"/>
      <c r="C133" s="111"/>
      <c r="D133" s="111"/>
      <c r="E133" s="111"/>
      <c r="F133" s="111"/>
      <c r="G133" s="111"/>
      <c r="H133" s="111"/>
      <c r="I133" s="111"/>
      <c r="J133" s="111"/>
      <c r="K133" s="111"/>
      <c r="L133" s="111"/>
      <c r="M133" s="111"/>
      <c r="N133" s="111"/>
      <c r="O133" s="111"/>
    </row>
    <row r="134" spans="1:15" ht="29.25" customHeight="1" x14ac:dyDescent="0.25">
      <c r="A134" s="187" t="s">
        <v>252</v>
      </c>
      <c r="B134" s="188"/>
      <c r="C134" s="188"/>
      <c r="D134" s="188"/>
      <c r="E134" s="188"/>
      <c r="F134" s="188"/>
      <c r="G134" s="188"/>
      <c r="H134" s="188"/>
      <c r="I134" s="188"/>
      <c r="J134" s="188"/>
      <c r="K134" s="188"/>
      <c r="L134" s="188"/>
      <c r="M134" s="188"/>
      <c r="N134" s="188"/>
      <c r="O134" s="188"/>
    </row>
    <row r="137" spans="1:15" ht="15.6" x14ac:dyDescent="0.3">
      <c r="A137" s="103" t="s">
        <v>235</v>
      </c>
    </row>
    <row r="139" spans="1:15" ht="15" customHeight="1" x14ac:dyDescent="0.25">
      <c r="A139" s="188" t="s">
        <v>236</v>
      </c>
      <c r="B139" s="188"/>
      <c r="C139" s="188"/>
      <c r="D139" s="188"/>
      <c r="E139" s="188"/>
      <c r="F139" s="188"/>
      <c r="G139" s="188"/>
      <c r="H139" s="188"/>
      <c r="I139" s="188"/>
      <c r="J139" s="188"/>
      <c r="K139" s="188"/>
      <c r="L139" s="188"/>
      <c r="M139" s="188"/>
      <c r="N139" s="188"/>
      <c r="O139" s="188"/>
    </row>
    <row r="141" spans="1:15" ht="29.25" customHeight="1" x14ac:dyDescent="0.25">
      <c r="A141" s="188" t="s">
        <v>237</v>
      </c>
      <c r="B141" s="188"/>
      <c r="C141" s="188"/>
      <c r="D141" s="188"/>
      <c r="E141" s="188"/>
      <c r="F141" s="188"/>
      <c r="G141" s="188"/>
      <c r="H141" s="188"/>
      <c r="I141" s="188"/>
      <c r="J141" s="188"/>
      <c r="K141" s="188"/>
      <c r="L141" s="188"/>
      <c r="M141" s="188"/>
      <c r="N141" s="188"/>
      <c r="O141" s="188"/>
    </row>
    <row r="143" spans="1:15" x14ac:dyDescent="0.25">
      <c r="A143" s="188" t="s">
        <v>238</v>
      </c>
      <c r="B143" s="188"/>
      <c r="C143" s="188"/>
      <c r="D143" s="188"/>
      <c r="E143" s="188"/>
      <c r="F143" s="188"/>
      <c r="G143" s="188"/>
      <c r="H143" s="188"/>
      <c r="I143" s="188"/>
      <c r="J143" s="188"/>
      <c r="K143" s="188"/>
      <c r="L143" s="188"/>
      <c r="M143" s="188"/>
      <c r="N143" s="188"/>
      <c r="O143" s="188"/>
    </row>
  </sheetData>
  <sheetProtection sheet="1" selectLockedCells="1" selectUnlockedCells="1"/>
  <mergeCells count="85">
    <mergeCell ref="A107:O107"/>
    <mergeCell ref="A109:O109"/>
    <mergeCell ref="A110:O110"/>
    <mergeCell ref="A112:O112"/>
    <mergeCell ref="A143:O143"/>
    <mergeCell ref="A116:O116"/>
    <mergeCell ref="A118:O118"/>
    <mergeCell ref="A120:O120"/>
    <mergeCell ref="A122:O122"/>
    <mergeCell ref="A124:O124"/>
    <mergeCell ref="A129:O129"/>
    <mergeCell ref="A130:O130"/>
    <mergeCell ref="A132:O132"/>
    <mergeCell ref="A134:O134"/>
    <mergeCell ref="A139:O139"/>
    <mergeCell ref="A141:O141"/>
    <mergeCell ref="A114:O114"/>
    <mergeCell ref="A101:O101"/>
    <mergeCell ref="A103:O103"/>
    <mergeCell ref="A105:O105"/>
    <mergeCell ref="A57:O57"/>
    <mergeCell ref="A74:O74"/>
    <mergeCell ref="A78:O78"/>
    <mergeCell ref="A83:O83"/>
    <mergeCell ref="A62:O62"/>
    <mergeCell ref="A64:O64"/>
    <mergeCell ref="A67:O67"/>
    <mergeCell ref="A65:O65"/>
    <mergeCell ref="A69:O69"/>
    <mergeCell ref="A86:B86"/>
    <mergeCell ref="A88:O88"/>
    <mergeCell ref="A90:O90"/>
    <mergeCell ref="A55:O55"/>
    <mergeCell ref="A44:O44"/>
    <mergeCell ref="A49:O49"/>
    <mergeCell ref="A52:O52"/>
    <mergeCell ref="A34:O34"/>
    <mergeCell ref="A40:O40"/>
    <mergeCell ref="A38:O38"/>
    <mergeCell ref="A51:O51"/>
    <mergeCell ref="A53:O53"/>
    <mergeCell ref="A25:O25"/>
    <mergeCell ref="A27:O27"/>
    <mergeCell ref="A32:O32"/>
    <mergeCell ref="A36:O36"/>
    <mergeCell ref="E15:F15"/>
    <mergeCell ref="G15:H15"/>
    <mergeCell ref="C15:D15"/>
    <mergeCell ref="B20:O20"/>
    <mergeCell ref="A23:O23"/>
    <mergeCell ref="E16:F16"/>
    <mergeCell ref="E17:F17"/>
    <mergeCell ref="E18:F18"/>
    <mergeCell ref="E19:F19"/>
    <mergeCell ref="G16:H16"/>
    <mergeCell ref="G17:H17"/>
    <mergeCell ref="G18:H18"/>
    <mergeCell ref="G19:H19"/>
    <mergeCell ref="A17:B17"/>
    <mergeCell ref="A18:B18"/>
    <mergeCell ref="A19:B19"/>
    <mergeCell ref="C16:D16"/>
    <mergeCell ref="C17:D17"/>
    <mergeCell ref="C18:D18"/>
    <mergeCell ref="C19:D19"/>
    <mergeCell ref="A8:O8"/>
    <mergeCell ref="A10:O10"/>
    <mergeCell ref="A12:O12"/>
    <mergeCell ref="A15:B15"/>
    <mergeCell ref="A16:B16"/>
    <mergeCell ref="A92:B92"/>
    <mergeCell ref="C92:D92"/>
    <mergeCell ref="E92:F92"/>
    <mergeCell ref="A93:B93"/>
    <mergeCell ref="C93:D93"/>
    <mergeCell ref="E93:F93"/>
    <mergeCell ref="A96:B96"/>
    <mergeCell ref="C96:D96"/>
    <mergeCell ref="E96:F96"/>
    <mergeCell ref="A94:B94"/>
    <mergeCell ref="C94:D94"/>
    <mergeCell ref="E94:F94"/>
    <mergeCell ref="A95:B95"/>
    <mergeCell ref="C95:D95"/>
    <mergeCell ref="E95:F9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39997558519241921"/>
  </sheetPr>
  <dimension ref="A2:F50"/>
  <sheetViews>
    <sheetView topLeftCell="A16" workbookViewId="0">
      <selection activeCell="D5" sqref="D5"/>
    </sheetView>
  </sheetViews>
  <sheetFormatPr defaultColWidth="8.81640625" defaultRowHeight="15" x14ac:dyDescent="0.25"/>
  <cols>
    <col min="1" max="1" width="8.81640625" style="119"/>
    <col min="2" max="2" width="11.08984375" style="117" customWidth="1"/>
    <col min="3" max="3" width="12.7265625" style="117" customWidth="1"/>
    <col min="4" max="16384" width="8.81640625" style="117"/>
  </cols>
  <sheetData>
    <row r="2" spans="1:2" ht="15.6" x14ac:dyDescent="0.3">
      <c r="A2" s="116" t="s">
        <v>177</v>
      </c>
    </row>
    <row r="3" spans="1:2" x14ac:dyDescent="0.25">
      <c r="A3" s="118"/>
    </row>
    <row r="4" spans="1:2" ht="15.6" x14ac:dyDescent="0.3">
      <c r="A4" s="116" t="s">
        <v>14</v>
      </c>
    </row>
    <row r="5" spans="1:2" ht="15.6" x14ac:dyDescent="0.3">
      <c r="A5" s="116" t="s">
        <v>209</v>
      </c>
    </row>
    <row r="6" spans="1:2" ht="15.6" x14ac:dyDescent="0.3">
      <c r="A6" s="116" t="s">
        <v>246</v>
      </c>
    </row>
    <row r="8" spans="1:2" ht="15.6" x14ac:dyDescent="0.3">
      <c r="A8" s="116" t="s">
        <v>192</v>
      </c>
    </row>
    <row r="10" spans="1:2" x14ac:dyDescent="0.25">
      <c r="A10" s="119">
        <v>1</v>
      </c>
      <c r="B10" s="117" t="s">
        <v>193</v>
      </c>
    </row>
    <row r="12" spans="1:2" x14ac:dyDescent="0.25">
      <c r="A12" s="119">
        <v>2</v>
      </c>
      <c r="B12" s="117" t="s">
        <v>194</v>
      </c>
    </row>
    <row r="14" spans="1:2" x14ac:dyDescent="0.25">
      <c r="B14" s="117" t="s">
        <v>195</v>
      </c>
    </row>
    <row r="16" spans="1:2" x14ac:dyDescent="0.25">
      <c r="A16" s="119">
        <v>3</v>
      </c>
      <c r="B16" s="117" t="s">
        <v>196</v>
      </c>
    </row>
    <row r="17" spans="1:6" x14ac:dyDescent="0.25">
      <c r="B17" s="117" t="s">
        <v>197</v>
      </c>
    </row>
    <row r="19" spans="1:6" x14ac:dyDescent="0.25">
      <c r="A19" s="119">
        <v>4</v>
      </c>
      <c r="B19" s="117" t="s">
        <v>198</v>
      </c>
    </row>
    <row r="20" spans="1:6" x14ac:dyDescent="0.25">
      <c r="B20" s="117" t="s">
        <v>199</v>
      </c>
    </row>
    <row r="21" spans="1:6" x14ac:dyDescent="0.25">
      <c r="B21" s="117" t="s">
        <v>210</v>
      </c>
    </row>
    <row r="23" spans="1:6" x14ac:dyDescent="0.25">
      <c r="A23" s="119">
        <v>6</v>
      </c>
      <c r="B23" s="117" t="s">
        <v>200</v>
      </c>
    </row>
    <row r="25" spans="1:6" x14ac:dyDescent="0.25">
      <c r="A25" s="119">
        <v>7</v>
      </c>
      <c r="B25" s="117" t="s">
        <v>208</v>
      </c>
    </row>
    <row r="27" spans="1:6" x14ac:dyDescent="0.25">
      <c r="A27" s="119">
        <v>8</v>
      </c>
      <c r="B27" s="120" t="s">
        <v>266</v>
      </c>
    </row>
    <row r="28" spans="1:6" x14ac:dyDescent="0.25">
      <c r="B28" s="120" t="s">
        <v>267</v>
      </c>
    </row>
    <row r="30" spans="1:6" x14ac:dyDescent="0.25">
      <c r="B30" s="120" t="s">
        <v>271</v>
      </c>
    </row>
    <row r="31" spans="1:6" ht="15.6" thickBot="1" x14ac:dyDescent="0.3"/>
    <row r="32" spans="1:6" ht="16.8" thickTop="1" thickBot="1" x14ac:dyDescent="0.35">
      <c r="C32" s="121" t="s">
        <v>4</v>
      </c>
      <c r="D32" s="121" t="s">
        <v>182</v>
      </c>
      <c r="E32" s="121" t="s">
        <v>5</v>
      </c>
      <c r="F32" s="121" t="s">
        <v>186</v>
      </c>
    </row>
    <row r="33" spans="2:6" ht="16.8" thickTop="1" thickBot="1" x14ac:dyDescent="0.35">
      <c r="C33" s="122">
        <v>0</v>
      </c>
      <c r="D33" s="122"/>
      <c r="E33" s="122">
        <v>0</v>
      </c>
      <c r="F33" s="122"/>
    </row>
    <row r="34" spans="2:6" ht="16.8" thickTop="1" thickBot="1" x14ac:dyDescent="0.35">
      <c r="C34" s="122">
        <v>7</v>
      </c>
      <c r="D34" s="122" t="s">
        <v>187</v>
      </c>
      <c r="E34" s="122">
        <v>7</v>
      </c>
      <c r="F34" s="122" t="s">
        <v>187</v>
      </c>
    </row>
    <row r="35" spans="2:6" ht="16.8" thickTop="1" thickBot="1" x14ac:dyDescent="0.35">
      <c r="C35" s="122">
        <v>0</v>
      </c>
      <c r="D35" s="122"/>
      <c r="E35" s="122">
        <v>0</v>
      </c>
      <c r="F35" s="122"/>
    </row>
    <row r="36" spans="2:6" ht="16.8" thickTop="1" thickBot="1" x14ac:dyDescent="0.35">
      <c r="C36" s="122">
        <v>0</v>
      </c>
      <c r="D36" s="122"/>
      <c r="E36" s="122">
        <v>0</v>
      </c>
      <c r="F36" s="122"/>
    </row>
    <row r="37" spans="2:6" ht="15.6" thickTop="1" x14ac:dyDescent="0.25"/>
    <row r="40" spans="2:6" x14ac:dyDescent="0.25">
      <c r="B40" s="120" t="s">
        <v>247</v>
      </c>
    </row>
    <row r="42" spans="2:6" x14ac:dyDescent="0.25">
      <c r="C42" s="117" t="s">
        <v>207</v>
      </c>
    </row>
    <row r="43" spans="2:6" x14ac:dyDescent="0.25">
      <c r="C43" s="123" t="s">
        <v>212</v>
      </c>
      <c r="D43" s="210" t="s">
        <v>213</v>
      </c>
      <c r="E43" s="211"/>
    </row>
    <row r="44" spans="2:6" x14ac:dyDescent="0.25">
      <c r="C44" s="123" t="s">
        <v>187</v>
      </c>
      <c r="D44" s="210" t="s">
        <v>202</v>
      </c>
      <c r="E44" s="211"/>
    </row>
    <row r="45" spans="2:6" x14ac:dyDescent="0.25">
      <c r="C45" s="123" t="s">
        <v>188</v>
      </c>
      <c r="D45" s="210" t="s">
        <v>203</v>
      </c>
      <c r="E45" s="211"/>
    </row>
    <row r="46" spans="2:6" x14ac:dyDescent="0.25">
      <c r="C46" s="123" t="s">
        <v>189</v>
      </c>
      <c r="D46" s="210" t="s">
        <v>204</v>
      </c>
      <c r="E46" s="211"/>
    </row>
    <row r="47" spans="2:6" x14ac:dyDescent="0.25">
      <c r="C47" s="123" t="s">
        <v>190</v>
      </c>
      <c r="D47" s="210" t="s">
        <v>205</v>
      </c>
      <c r="E47" s="211"/>
    </row>
    <row r="48" spans="2:6" x14ac:dyDescent="0.25">
      <c r="C48" s="123" t="s">
        <v>191</v>
      </c>
      <c r="D48" s="210" t="s">
        <v>206</v>
      </c>
      <c r="E48" s="211"/>
    </row>
    <row r="50" spans="2:2" x14ac:dyDescent="0.25">
      <c r="B50" s="117" t="s">
        <v>211</v>
      </c>
    </row>
  </sheetData>
  <sheetProtection sheet="1" objects="1" scenarios="1" selectLockedCells="1" selectUnlockedCells="1"/>
  <mergeCells count="6">
    <mergeCell ref="D48:E48"/>
    <mergeCell ref="D43:E43"/>
    <mergeCell ref="D44:E44"/>
    <mergeCell ref="D45:E45"/>
    <mergeCell ref="D46:E46"/>
    <mergeCell ref="D47:E47"/>
  </mergeCells>
  <dataValidations count="2">
    <dataValidation type="list" showInputMessage="1" showErrorMessage="1" sqref="D33:D36 F33:F36" xr:uid="{00000000-0002-0000-0100-000000000000}">
      <formula1>code</formula1>
    </dataValidation>
    <dataValidation type="custom" allowBlank="1" showDropDown="1" showInputMessage="1" showErrorMessage="1" sqref="C33:C36 E33:E36" xr:uid="{00000000-0002-0000-0100-000001000000}">
      <formula1>OR(C33="LSL",C33="LHE",C33="LSA",C33&lt;20)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stopIfTrue="1" id="{09D47BE4-65F2-4E26-AA8F-03C835F31D42}">
            <xm:f>OR(Planner!$U$12&gt;(Planner!$C55+1),Planner!$U$13&lt;(Planner!$C55+1))</xm:f>
            <x14:dxf>
              <fill>
                <patternFill>
                  <bgColor rgb="FFFF0000"/>
                </patternFill>
              </fill>
            </x14:dxf>
          </x14:cfRule>
          <x14:cfRule type="expression" priority="5" stopIfTrue="1" id="{15C753DB-538C-40A7-BF29-68C0CB486FA8}">
            <xm:f xml:space="preserve"> Planner!$U$16 = "Tuesday"</xm:f>
            <x14:dxf>
              <fill>
                <patternFill>
                  <bgColor rgb="FFFF33CC"/>
                </patternFill>
              </fill>
            </x14:dxf>
          </x14:cfRule>
          <x14:cfRule type="expression" priority="6" stopIfTrue="1" id="{1B3C9737-78DB-4365-903C-C09E729E3CCF}">
            <xm:f>Planner!$U$15 = "Tuesday"</xm:f>
            <x14:dxf>
              <fill>
                <patternFill>
                  <bgColor rgb="FFFF33CC"/>
                </patternFill>
              </fill>
            </x14:dxf>
          </x14:cfRule>
          <xm:sqref>E33:F36</xm:sqref>
        </x14:conditionalFormatting>
        <x14:conditionalFormatting xmlns:xm="http://schemas.microsoft.com/office/excel/2006/main">
          <x14:cfRule type="expression" priority="1" stopIfTrue="1" id="{69240F01-583F-4B4B-8472-D99F934549A6}">
            <xm:f>OR(Planner!$U$12&gt;(Planner!$C56),Planner!$U$13&lt;(Planner!$C56))</xm:f>
            <x14:dxf>
              <fill>
                <patternFill>
                  <bgColor rgb="FFFF0000"/>
                </patternFill>
              </fill>
            </x14:dxf>
          </x14:cfRule>
          <x14:cfRule type="expression" priority="2" stopIfTrue="1" id="{5B8BF4E4-7B26-4684-950D-D3ECC09D8837}">
            <xm:f xml:space="preserve"> Planner!$U$16 = "Monday"</xm:f>
            <x14:dxf>
              <fill>
                <patternFill>
                  <bgColor rgb="FFFF33CC"/>
                </patternFill>
              </fill>
            </x14:dxf>
          </x14:cfRule>
          <x14:cfRule type="expression" priority="3" stopIfTrue="1" id="{F1C7808B-06CF-4CEE-A50F-7930BEEC8CCF}">
            <xm:f>Planner!$U$15 = "Monday"</xm:f>
            <x14:dxf>
              <fill>
                <patternFill>
                  <bgColor rgb="FFFF33CC"/>
                </patternFill>
              </fill>
            </x14:dxf>
          </x14:cfRule>
          <xm:sqref>C34:D36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FE02-114D-4309-9F67-5F51CD1BAC5A}">
  <sheetPr codeName="Sheet28"/>
  <dimension ref="A1:M389"/>
  <sheetViews>
    <sheetView topLeftCell="A313" zoomScale="125" workbookViewId="0">
      <selection activeCell="G20" sqref="G20"/>
    </sheetView>
  </sheetViews>
  <sheetFormatPr defaultColWidth="7.54296875" defaultRowHeight="13.2" x14ac:dyDescent="0.25"/>
  <cols>
    <col min="1" max="1" width="9.6328125" style="142" customWidth="1"/>
    <col min="2" max="2" width="14.26953125" style="135" bestFit="1" customWidth="1"/>
    <col min="3" max="3" width="8.81640625" style="136" bestFit="1" customWidth="1"/>
    <col min="4" max="4" width="18.1796875" style="137" bestFit="1" customWidth="1"/>
    <col min="5" max="5" width="13.453125" style="137" bestFit="1" customWidth="1"/>
    <col min="6" max="6" width="9.6328125" style="137" bestFit="1" customWidth="1"/>
    <col min="7" max="8" width="7.54296875" style="137"/>
    <col min="9" max="9" width="11.6328125" style="137" bestFit="1" customWidth="1"/>
    <col min="10" max="10" width="8.81640625" style="137" customWidth="1"/>
    <col min="11" max="16384" width="7.54296875" style="137"/>
  </cols>
  <sheetData>
    <row r="1" spans="1:12" x14ac:dyDescent="0.25">
      <c r="A1" s="142" t="s">
        <v>12</v>
      </c>
      <c r="B1" s="135" t="s">
        <v>371</v>
      </c>
      <c r="L1" s="143" t="s">
        <v>372</v>
      </c>
    </row>
    <row r="2" spans="1:12" x14ac:dyDescent="0.25">
      <c r="B2" s="135" t="s">
        <v>0</v>
      </c>
      <c r="C2" s="136" t="s">
        <v>13</v>
      </c>
      <c r="D2" s="137" t="s">
        <v>278</v>
      </c>
      <c r="F2" s="137" t="s">
        <v>279</v>
      </c>
      <c r="G2" s="137" t="s">
        <v>280</v>
      </c>
      <c r="J2" s="137" t="s">
        <v>281</v>
      </c>
      <c r="K2" s="137" t="s">
        <v>282</v>
      </c>
      <c r="L2" s="137" t="s">
        <v>283</v>
      </c>
    </row>
    <row r="3" spans="1:12" s="140" customFormat="1" x14ac:dyDescent="0.25">
      <c r="A3" s="144">
        <f t="shared" ref="A3:A66" si="0">B3</f>
        <v>44053</v>
      </c>
      <c r="B3" s="138">
        <v>44053</v>
      </c>
      <c r="C3" s="139" t="s">
        <v>4</v>
      </c>
      <c r="E3" s="140" t="s">
        <v>284</v>
      </c>
      <c r="F3" s="137">
        <v>1</v>
      </c>
      <c r="I3" s="140">
        <f t="shared" ref="I3:I24" si="1">A3-J3</f>
        <v>44043</v>
      </c>
      <c r="J3" s="140">
        <v>10</v>
      </c>
      <c r="K3" s="140">
        <v>1</v>
      </c>
      <c r="L3" s="140">
        <v>31</v>
      </c>
    </row>
    <row r="4" spans="1:12" s="140" customFormat="1" x14ac:dyDescent="0.25">
      <c r="A4" s="144">
        <f t="shared" si="0"/>
        <v>44054</v>
      </c>
      <c r="B4" s="138">
        <v>44054</v>
      </c>
      <c r="C4" s="139" t="s">
        <v>5</v>
      </c>
      <c r="E4" s="140" t="s">
        <v>284</v>
      </c>
      <c r="F4" s="137">
        <v>1</v>
      </c>
      <c r="G4" s="137"/>
      <c r="I4" s="140">
        <f t="shared" si="1"/>
        <v>44043</v>
      </c>
      <c r="J4" s="140">
        <f>J3+1</f>
        <v>11</v>
      </c>
      <c r="K4" s="140">
        <v>1</v>
      </c>
      <c r="L4" s="140">
        <v>31</v>
      </c>
    </row>
    <row r="5" spans="1:12" x14ac:dyDescent="0.25">
      <c r="A5" s="142">
        <f t="shared" si="0"/>
        <v>44055</v>
      </c>
      <c r="B5" s="141">
        <v>44055</v>
      </c>
      <c r="C5" s="136" t="s">
        <v>6</v>
      </c>
      <c r="E5" s="137" t="s">
        <v>284</v>
      </c>
      <c r="F5" s="137">
        <v>1</v>
      </c>
      <c r="I5" s="140">
        <f t="shared" si="1"/>
        <v>44043</v>
      </c>
      <c r="J5" s="140">
        <f t="shared" ref="J5:J24" si="2">J4+1</f>
        <v>12</v>
      </c>
      <c r="K5" s="140">
        <v>1</v>
      </c>
      <c r="L5" s="140">
        <v>31</v>
      </c>
    </row>
    <row r="6" spans="1:12" x14ac:dyDescent="0.25">
      <c r="A6" s="142">
        <f t="shared" si="0"/>
        <v>44056</v>
      </c>
      <c r="B6" s="141">
        <v>44056</v>
      </c>
      <c r="C6" s="136" t="s">
        <v>7</v>
      </c>
      <c r="E6" s="137" t="s">
        <v>284</v>
      </c>
      <c r="F6" s="137">
        <v>1</v>
      </c>
      <c r="I6" s="140">
        <f t="shared" si="1"/>
        <v>44043</v>
      </c>
      <c r="J6" s="140">
        <f t="shared" si="2"/>
        <v>13</v>
      </c>
      <c r="K6" s="140">
        <v>1</v>
      </c>
      <c r="L6" s="140">
        <v>31</v>
      </c>
    </row>
    <row r="7" spans="1:12" x14ac:dyDescent="0.25">
      <c r="A7" s="142">
        <f t="shared" si="0"/>
        <v>44057</v>
      </c>
      <c r="B7" s="141">
        <v>44057</v>
      </c>
      <c r="C7" s="136" t="s">
        <v>8</v>
      </c>
      <c r="E7" s="137" t="s">
        <v>284</v>
      </c>
      <c r="F7" s="137">
        <v>1</v>
      </c>
      <c r="I7" s="140">
        <f t="shared" si="1"/>
        <v>44043</v>
      </c>
      <c r="J7" s="140">
        <f t="shared" si="2"/>
        <v>14</v>
      </c>
      <c r="K7" s="140">
        <v>1</v>
      </c>
      <c r="L7" s="140">
        <v>31</v>
      </c>
    </row>
    <row r="8" spans="1:12" x14ac:dyDescent="0.25">
      <c r="A8" s="142">
        <f t="shared" si="0"/>
        <v>44058</v>
      </c>
      <c r="B8" s="141">
        <v>44058</v>
      </c>
      <c r="C8" s="136" t="s">
        <v>9</v>
      </c>
      <c r="E8" s="137" t="s">
        <v>284</v>
      </c>
      <c r="G8" s="137">
        <v>1</v>
      </c>
      <c r="I8" s="140">
        <f t="shared" si="1"/>
        <v>44043</v>
      </c>
      <c r="J8" s="140">
        <f t="shared" si="2"/>
        <v>15</v>
      </c>
      <c r="K8" s="140">
        <v>1</v>
      </c>
      <c r="L8" s="140">
        <v>31</v>
      </c>
    </row>
    <row r="9" spans="1:12" x14ac:dyDescent="0.25">
      <c r="A9" s="142">
        <f t="shared" si="0"/>
        <v>44059</v>
      </c>
      <c r="B9" s="141">
        <v>44059</v>
      </c>
      <c r="C9" s="136" t="s">
        <v>10</v>
      </c>
      <c r="E9" s="137" t="s">
        <v>284</v>
      </c>
      <c r="F9" s="137" t="s">
        <v>285</v>
      </c>
      <c r="G9" s="137">
        <v>1</v>
      </c>
      <c r="I9" s="140">
        <f t="shared" si="1"/>
        <v>44043</v>
      </c>
      <c r="J9" s="140">
        <f t="shared" si="2"/>
        <v>16</v>
      </c>
      <c r="K9" s="140">
        <v>1</v>
      </c>
      <c r="L9" s="140">
        <v>31</v>
      </c>
    </row>
    <row r="10" spans="1:12" x14ac:dyDescent="0.25">
      <c r="A10" s="142">
        <f t="shared" si="0"/>
        <v>44060</v>
      </c>
      <c r="B10" s="141">
        <v>44060</v>
      </c>
      <c r="C10" s="136" t="s">
        <v>4</v>
      </c>
      <c r="E10" s="137" t="s">
        <v>284</v>
      </c>
      <c r="F10" s="137">
        <v>1</v>
      </c>
      <c r="G10" s="140"/>
      <c r="I10" s="140">
        <f t="shared" si="1"/>
        <v>44043</v>
      </c>
      <c r="J10" s="140">
        <f t="shared" si="2"/>
        <v>17</v>
      </c>
      <c r="K10" s="140">
        <v>1</v>
      </c>
      <c r="L10" s="140">
        <v>31</v>
      </c>
    </row>
    <row r="11" spans="1:12" x14ac:dyDescent="0.25">
      <c r="A11" s="142">
        <f t="shared" si="0"/>
        <v>44061</v>
      </c>
      <c r="B11" s="141">
        <v>44061</v>
      </c>
      <c r="C11" s="136" t="s">
        <v>5</v>
      </c>
      <c r="E11" s="137" t="s">
        <v>284</v>
      </c>
      <c r="F11" s="137">
        <v>1</v>
      </c>
      <c r="I11" s="140">
        <f t="shared" si="1"/>
        <v>44043</v>
      </c>
      <c r="J11" s="140">
        <f t="shared" si="2"/>
        <v>18</v>
      </c>
      <c r="K11" s="137">
        <v>1</v>
      </c>
      <c r="L11" s="140">
        <v>31</v>
      </c>
    </row>
    <row r="12" spans="1:12" x14ac:dyDescent="0.25">
      <c r="A12" s="142">
        <f t="shared" si="0"/>
        <v>44062</v>
      </c>
      <c r="B12" s="141">
        <v>44062</v>
      </c>
      <c r="C12" s="136" t="s">
        <v>6</v>
      </c>
      <c r="E12" s="137" t="s">
        <v>284</v>
      </c>
      <c r="F12" s="137">
        <v>1</v>
      </c>
      <c r="I12" s="140">
        <f t="shared" si="1"/>
        <v>44043</v>
      </c>
      <c r="J12" s="140">
        <f t="shared" si="2"/>
        <v>19</v>
      </c>
      <c r="K12" s="137">
        <v>1</v>
      </c>
      <c r="L12" s="140">
        <v>31</v>
      </c>
    </row>
    <row r="13" spans="1:12" x14ac:dyDescent="0.25">
      <c r="A13" s="142">
        <f t="shared" si="0"/>
        <v>44063</v>
      </c>
      <c r="B13" s="141">
        <v>44063</v>
      </c>
      <c r="C13" s="136" t="s">
        <v>7</v>
      </c>
      <c r="E13" s="137" t="s">
        <v>284</v>
      </c>
      <c r="F13" s="137">
        <v>1</v>
      </c>
      <c r="I13" s="140">
        <f t="shared" si="1"/>
        <v>44043</v>
      </c>
      <c r="J13" s="140">
        <f t="shared" si="2"/>
        <v>20</v>
      </c>
      <c r="K13" s="137">
        <v>1</v>
      </c>
      <c r="L13" s="140">
        <v>31</v>
      </c>
    </row>
    <row r="14" spans="1:12" x14ac:dyDescent="0.25">
      <c r="A14" s="142">
        <f t="shared" si="0"/>
        <v>44064</v>
      </c>
      <c r="B14" s="141">
        <v>44064</v>
      </c>
      <c r="C14" s="136" t="s">
        <v>8</v>
      </c>
      <c r="E14" s="137" t="s">
        <v>284</v>
      </c>
      <c r="F14" s="137">
        <v>1</v>
      </c>
      <c r="I14" s="140">
        <f t="shared" si="1"/>
        <v>44043</v>
      </c>
      <c r="J14" s="140">
        <f t="shared" si="2"/>
        <v>21</v>
      </c>
      <c r="K14" s="137">
        <v>1</v>
      </c>
      <c r="L14" s="140">
        <v>31</v>
      </c>
    </row>
    <row r="15" spans="1:12" x14ac:dyDescent="0.25">
      <c r="A15" s="142">
        <f t="shared" si="0"/>
        <v>44065</v>
      </c>
      <c r="B15" s="141">
        <v>44065</v>
      </c>
      <c r="C15" s="136" t="s">
        <v>9</v>
      </c>
      <c r="E15" s="137" t="s">
        <v>284</v>
      </c>
      <c r="G15" s="137">
        <v>1</v>
      </c>
      <c r="I15" s="140">
        <f t="shared" si="1"/>
        <v>44043</v>
      </c>
      <c r="J15" s="140">
        <f t="shared" si="2"/>
        <v>22</v>
      </c>
      <c r="K15" s="137">
        <v>1</v>
      </c>
      <c r="L15" s="140">
        <v>31</v>
      </c>
    </row>
    <row r="16" spans="1:12" x14ac:dyDescent="0.25">
      <c r="A16" s="142">
        <f t="shared" si="0"/>
        <v>44066</v>
      </c>
      <c r="B16" s="141">
        <v>44066</v>
      </c>
      <c r="C16" s="136" t="s">
        <v>10</v>
      </c>
      <c r="E16" s="137" t="s">
        <v>284</v>
      </c>
      <c r="G16" s="137">
        <v>1</v>
      </c>
      <c r="I16" s="140">
        <f t="shared" si="1"/>
        <v>44043</v>
      </c>
      <c r="J16" s="140">
        <f t="shared" si="2"/>
        <v>23</v>
      </c>
      <c r="K16" s="137">
        <v>1</v>
      </c>
      <c r="L16" s="140">
        <v>31</v>
      </c>
    </row>
    <row r="17" spans="1:12" x14ac:dyDescent="0.25">
      <c r="A17" s="142">
        <f t="shared" si="0"/>
        <v>44067</v>
      </c>
      <c r="B17" s="141">
        <v>44067</v>
      </c>
      <c r="C17" s="136" t="s">
        <v>4</v>
      </c>
      <c r="E17" s="137" t="s">
        <v>284</v>
      </c>
      <c r="F17" s="137">
        <v>1</v>
      </c>
      <c r="G17" s="140"/>
      <c r="I17" s="140">
        <f t="shared" si="1"/>
        <v>44043</v>
      </c>
      <c r="J17" s="140">
        <f t="shared" si="2"/>
        <v>24</v>
      </c>
      <c r="K17" s="137">
        <v>1</v>
      </c>
      <c r="L17" s="140">
        <v>31</v>
      </c>
    </row>
    <row r="18" spans="1:12" x14ac:dyDescent="0.25">
      <c r="A18" s="142">
        <f t="shared" si="0"/>
        <v>44068</v>
      </c>
      <c r="B18" s="141">
        <v>44068</v>
      </c>
      <c r="C18" s="136" t="s">
        <v>5</v>
      </c>
      <c r="E18" s="137" t="s">
        <v>284</v>
      </c>
      <c r="F18" s="137">
        <v>1</v>
      </c>
      <c r="I18" s="140">
        <f t="shared" si="1"/>
        <v>44043</v>
      </c>
      <c r="J18" s="140">
        <f t="shared" si="2"/>
        <v>25</v>
      </c>
      <c r="K18" s="137">
        <v>1</v>
      </c>
      <c r="L18" s="140">
        <v>31</v>
      </c>
    </row>
    <row r="19" spans="1:12" x14ac:dyDescent="0.25">
      <c r="A19" s="142">
        <f t="shared" si="0"/>
        <v>44069</v>
      </c>
      <c r="B19" s="141">
        <v>44069</v>
      </c>
      <c r="C19" s="136" t="s">
        <v>6</v>
      </c>
      <c r="E19" s="137" t="s">
        <v>284</v>
      </c>
      <c r="F19" s="137">
        <v>1</v>
      </c>
      <c r="I19" s="140">
        <f t="shared" si="1"/>
        <v>44043</v>
      </c>
      <c r="J19" s="140">
        <f t="shared" si="2"/>
        <v>26</v>
      </c>
      <c r="K19" s="137">
        <v>1</v>
      </c>
      <c r="L19" s="140">
        <v>31</v>
      </c>
    </row>
    <row r="20" spans="1:12" x14ac:dyDescent="0.25">
      <c r="A20" s="142">
        <f t="shared" si="0"/>
        <v>44070</v>
      </c>
      <c r="B20" s="141">
        <v>44070</v>
      </c>
      <c r="C20" s="136" t="s">
        <v>7</v>
      </c>
      <c r="E20" s="137" t="s">
        <v>284</v>
      </c>
      <c r="F20" s="137">
        <v>1</v>
      </c>
      <c r="I20" s="140">
        <f t="shared" si="1"/>
        <v>44043</v>
      </c>
      <c r="J20" s="140">
        <f t="shared" si="2"/>
        <v>27</v>
      </c>
      <c r="K20" s="137">
        <v>1</v>
      </c>
      <c r="L20" s="140">
        <v>31</v>
      </c>
    </row>
    <row r="21" spans="1:12" x14ac:dyDescent="0.25">
      <c r="A21" s="142">
        <f t="shared" si="0"/>
        <v>44071</v>
      </c>
      <c r="B21" s="141">
        <v>44071</v>
      </c>
      <c r="C21" s="136" t="s">
        <v>8</v>
      </c>
      <c r="E21" s="137" t="s">
        <v>284</v>
      </c>
      <c r="F21" s="137">
        <v>1</v>
      </c>
      <c r="I21" s="140">
        <f t="shared" si="1"/>
        <v>44043</v>
      </c>
      <c r="J21" s="140">
        <f t="shared" si="2"/>
        <v>28</v>
      </c>
      <c r="K21" s="137">
        <v>1</v>
      </c>
      <c r="L21" s="140">
        <v>31</v>
      </c>
    </row>
    <row r="22" spans="1:12" x14ac:dyDescent="0.25">
      <c r="A22" s="142">
        <f t="shared" si="0"/>
        <v>44072</v>
      </c>
      <c r="B22" s="141">
        <v>44072</v>
      </c>
      <c r="C22" s="136" t="s">
        <v>9</v>
      </c>
      <c r="E22" s="137" t="s">
        <v>284</v>
      </c>
      <c r="G22" s="137">
        <v>1</v>
      </c>
      <c r="I22" s="140">
        <f t="shared" si="1"/>
        <v>44043</v>
      </c>
      <c r="J22" s="140">
        <f t="shared" si="2"/>
        <v>29</v>
      </c>
      <c r="K22" s="137">
        <v>1</v>
      </c>
      <c r="L22" s="140">
        <v>31</v>
      </c>
    </row>
    <row r="23" spans="1:12" x14ac:dyDescent="0.25">
      <c r="A23" s="142">
        <f t="shared" si="0"/>
        <v>44073</v>
      </c>
      <c r="B23" s="141">
        <v>44073</v>
      </c>
      <c r="C23" s="136" t="s">
        <v>10</v>
      </c>
      <c r="E23" s="137" t="s">
        <v>284</v>
      </c>
      <c r="F23" s="137" t="s">
        <v>285</v>
      </c>
      <c r="G23" s="137">
        <v>1</v>
      </c>
      <c r="I23" s="140">
        <f t="shared" si="1"/>
        <v>44043</v>
      </c>
      <c r="J23" s="140">
        <f t="shared" si="2"/>
        <v>30</v>
      </c>
      <c r="K23" s="137">
        <v>1</v>
      </c>
      <c r="L23" s="140">
        <v>31</v>
      </c>
    </row>
    <row r="24" spans="1:12" x14ac:dyDescent="0.25">
      <c r="A24" s="142">
        <f t="shared" si="0"/>
        <v>44074</v>
      </c>
      <c r="B24" s="141">
        <v>44074</v>
      </c>
      <c r="C24" s="136" t="s">
        <v>4</v>
      </c>
      <c r="E24" s="137" t="s">
        <v>284</v>
      </c>
      <c r="F24" s="137">
        <v>1</v>
      </c>
      <c r="G24" s="140"/>
      <c r="I24" s="140">
        <f t="shared" si="1"/>
        <v>44043</v>
      </c>
      <c r="J24" s="140">
        <f t="shared" si="2"/>
        <v>31</v>
      </c>
      <c r="K24" s="137">
        <v>1</v>
      </c>
      <c r="L24" s="140">
        <v>31</v>
      </c>
    </row>
    <row r="25" spans="1:12" x14ac:dyDescent="0.25">
      <c r="A25" s="142">
        <f t="shared" si="0"/>
        <v>44075</v>
      </c>
      <c r="B25" s="141">
        <v>44075</v>
      </c>
      <c r="C25" s="136" t="s">
        <v>5</v>
      </c>
      <c r="E25" s="137" t="s">
        <v>286</v>
      </c>
      <c r="F25" s="137">
        <v>1</v>
      </c>
      <c r="J25" s="137">
        <v>1</v>
      </c>
      <c r="K25" s="137">
        <v>2</v>
      </c>
      <c r="L25" s="137">
        <v>30</v>
      </c>
    </row>
    <row r="26" spans="1:12" x14ac:dyDescent="0.25">
      <c r="A26" s="142">
        <f t="shared" si="0"/>
        <v>44076</v>
      </c>
      <c r="B26" s="141">
        <v>44076</v>
      </c>
      <c r="C26" s="136" t="s">
        <v>6</v>
      </c>
      <c r="E26" s="137" t="s">
        <v>286</v>
      </c>
      <c r="F26" s="137">
        <v>1</v>
      </c>
      <c r="J26" s="137">
        <v>2</v>
      </c>
      <c r="K26" s="137">
        <v>2</v>
      </c>
      <c r="L26" s="137">
        <v>30</v>
      </c>
    </row>
    <row r="27" spans="1:12" x14ac:dyDescent="0.25">
      <c r="A27" s="142">
        <f t="shared" si="0"/>
        <v>44077</v>
      </c>
      <c r="B27" s="141">
        <v>44077</v>
      </c>
      <c r="C27" s="136" t="s">
        <v>7</v>
      </c>
      <c r="E27" s="137" t="s">
        <v>286</v>
      </c>
      <c r="F27" s="137">
        <v>1</v>
      </c>
      <c r="J27" s="137">
        <v>3</v>
      </c>
      <c r="K27" s="137">
        <v>2</v>
      </c>
      <c r="L27" s="137">
        <v>30</v>
      </c>
    </row>
    <row r="28" spans="1:12" x14ac:dyDescent="0.25">
      <c r="A28" s="142">
        <f t="shared" si="0"/>
        <v>44078</v>
      </c>
      <c r="B28" s="141">
        <v>44078</v>
      </c>
      <c r="C28" s="136" t="s">
        <v>8</v>
      </c>
      <c r="E28" s="137" t="s">
        <v>286</v>
      </c>
      <c r="F28" s="137">
        <v>1</v>
      </c>
      <c r="J28" s="137">
        <v>4</v>
      </c>
      <c r="K28" s="137">
        <v>2</v>
      </c>
      <c r="L28" s="137">
        <v>30</v>
      </c>
    </row>
    <row r="29" spans="1:12" x14ac:dyDescent="0.25">
      <c r="A29" s="142">
        <f t="shared" si="0"/>
        <v>44079</v>
      </c>
      <c r="B29" s="141">
        <v>44079</v>
      </c>
      <c r="C29" s="136" t="s">
        <v>9</v>
      </c>
      <c r="E29" s="137" t="s">
        <v>286</v>
      </c>
      <c r="G29" s="137">
        <v>1</v>
      </c>
      <c r="J29" s="137">
        <v>5</v>
      </c>
      <c r="K29" s="137">
        <v>2</v>
      </c>
      <c r="L29" s="137">
        <v>30</v>
      </c>
    </row>
    <row r="30" spans="1:12" x14ac:dyDescent="0.25">
      <c r="A30" s="142">
        <f t="shared" si="0"/>
        <v>44080</v>
      </c>
      <c r="B30" s="141">
        <v>44080</v>
      </c>
      <c r="C30" s="136" t="s">
        <v>10</v>
      </c>
      <c r="E30" s="137" t="s">
        <v>286</v>
      </c>
      <c r="G30" s="137">
        <v>1</v>
      </c>
      <c r="J30" s="137">
        <v>6</v>
      </c>
      <c r="K30" s="137">
        <v>2</v>
      </c>
      <c r="L30" s="137">
        <v>30</v>
      </c>
    </row>
    <row r="31" spans="1:12" x14ac:dyDescent="0.25">
      <c r="A31" s="142">
        <f t="shared" si="0"/>
        <v>44081</v>
      </c>
      <c r="B31" s="141">
        <v>44081</v>
      </c>
      <c r="C31" s="136" t="s">
        <v>4</v>
      </c>
      <c r="E31" s="137" t="s">
        <v>286</v>
      </c>
      <c r="F31" s="137">
        <v>1</v>
      </c>
      <c r="G31" s="140"/>
      <c r="J31" s="137">
        <v>7</v>
      </c>
      <c r="K31" s="137">
        <v>2</v>
      </c>
      <c r="L31" s="137">
        <v>30</v>
      </c>
    </row>
    <row r="32" spans="1:12" x14ac:dyDescent="0.25">
      <c r="A32" s="142">
        <f t="shared" si="0"/>
        <v>44082</v>
      </c>
      <c r="B32" s="141">
        <v>44082</v>
      </c>
      <c r="C32" s="136" t="s">
        <v>5</v>
      </c>
      <c r="E32" s="137" t="s">
        <v>286</v>
      </c>
      <c r="F32" s="137">
        <v>1</v>
      </c>
      <c r="J32" s="137">
        <v>8</v>
      </c>
      <c r="K32" s="137">
        <v>2</v>
      </c>
      <c r="L32" s="137">
        <v>30</v>
      </c>
    </row>
    <row r="33" spans="1:12" x14ac:dyDescent="0.25">
      <c r="A33" s="142">
        <f t="shared" si="0"/>
        <v>44083</v>
      </c>
      <c r="B33" s="141">
        <v>44083</v>
      </c>
      <c r="C33" s="136" t="s">
        <v>6</v>
      </c>
      <c r="E33" s="137" t="s">
        <v>286</v>
      </c>
      <c r="F33" s="137">
        <v>1</v>
      </c>
      <c r="J33" s="137">
        <v>9</v>
      </c>
      <c r="K33" s="137">
        <v>2</v>
      </c>
      <c r="L33" s="137">
        <v>30</v>
      </c>
    </row>
    <row r="34" spans="1:12" x14ac:dyDescent="0.25">
      <c r="A34" s="142">
        <f t="shared" si="0"/>
        <v>44084</v>
      </c>
      <c r="B34" s="141">
        <v>44084</v>
      </c>
      <c r="C34" s="136" t="s">
        <v>7</v>
      </c>
      <c r="E34" s="137" t="s">
        <v>286</v>
      </c>
      <c r="F34" s="137">
        <v>1</v>
      </c>
      <c r="J34" s="137">
        <v>10</v>
      </c>
      <c r="K34" s="137">
        <v>2</v>
      </c>
      <c r="L34" s="137">
        <v>30</v>
      </c>
    </row>
    <row r="35" spans="1:12" x14ac:dyDescent="0.25">
      <c r="A35" s="142">
        <f t="shared" si="0"/>
        <v>44085</v>
      </c>
      <c r="B35" s="141">
        <v>44085</v>
      </c>
      <c r="C35" s="136" t="s">
        <v>8</v>
      </c>
      <c r="E35" s="137" t="s">
        <v>286</v>
      </c>
      <c r="F35" s="137">
        <v>1</v>
      </c>
      <c r="J35" s="137">
        <v>11</v>
      </c>
      <c r="K35" s="137">
        <v>2</v>
      </c>
      <c r="L35" s="137">
        <v>30</v>
      </c>
    </row>
    <row r="36" spans="1:12" x14ac:dyDescent="0.25">
      <c r="A36" s="142">
        <f t="shared" si="0"/>
        <v>44086</v>
      </c>
      <c r="B36" s="141">
        <v>44086</v>
      </c>
      <c r="C36" s="136" t="s">
        <v>9</v>
      </c>
      <c r="E36" s="137" t="s">
        <v>286</v>
      </c>
      <c r="G36" s="137">
        <v>1</v>
      </c>
      <c r="J36" s="137">
        <v>12</v>
      </c>
      <c r="K36" s="137">
        <v>2</v>
      </c>
      <c r="L36" s="137">
        <v>30</v>
      </c>
    </row>
    <row r="37" spans="1:12" x14ac:dyDescent="0.25">
      <c r="A37" s="142">
        <f t="shared" si="0"/>
        <v>44087</v>
      </c>
      <c r="B37" s="141">
        <v>44087</v>
      </c>
      <c r="C37" s="136" t="s">
        <v>10</v>
      </c>
      <c r="E37" s="137" t="s">
        <v>286</v>
      </c>
      <c r="F37" s="137" t="s">
        <v>285</v>
      </c>
      <c r="G37" s="137">
        <v>1</v>
      </c>
      <c r="J37" s="137">
        <v>13</v>
      </c>
      <c r="K37" s="137">
        <v>2</v>
      </c>
      <c r="L37" s="137">
        <v>30</v>
      </c>
    </row>
    <row r="38" spans="1:12" x14ac:dyDescent="0.25">
      <c r="A38" s="142">
        <f t="shared" si="0"/>
        <v>44088</v>
      </c>
      <c r="B38" s="141">
        <v>44088</v>
      </c>
      <c r="C38" s="136" t="s">
        <v>4</v>
      </c>
      <c r="E38" s="137" t="s">
        <v>286</v>
      </c>
      <c r="F38" s="137">
        <v>1</v>
      </c>
      <c r="G38" s="140"/>
      <c r="J38" s="137">
        <v>14</v>
      </c>
      <c r="K38" s="137">
        <v>2</v>
      </c>
      <c r="L38" s="137">
        <v>30</v>
      </c>
    </row>
    <row r="39" spans="1:12" x14ac:dyDescent="0.25">
      <c r="A39" s="142">
        <f t="shared" si="0"/>
        <v>44089</v>
      </c>
      <c r="B39" s="141">
        <v>44089</v>
      </c>
      <c r="C39" s="136" t="s">
        <v>5</v>
      </c>
      <c r="E39" s="137" t="s">
        <v>286</v>
      </c>
      <c r="F39" s="137">
        <v>1</v>
      </c>
      <c r="J39" s="137">
        <v>15</v>
      </c>
      <c r="K39" s="137">
        <v>2</v>
      </c>
      <c r="L39" s="137">
        <v>30</v>
      </c>
    </row>
    <row r="40" spans="1:12" x14ac:dyDescent="0.25">
      <c r="A40" s="142">
        <f t="shared" si="0"/>
        <v>44090</v>
      </c>
      <c r="B40" s="141">
        <v>44090</v>
      </c>
      <c r="C40" s="136" t="s">
        <v>6</v>
      </c>
      <c r="E40" s="137" t="s">
        <v>286</v>
      </c>
      <c r="F40" s="137">
        <v>1</v>
      </c>
      <c r="J40" s="137">
        <v>16</v>
      </c>
      <c r="K40" s="137">
        <v>2</v>
      </c>
      <c r="L40" s="137">
        <v>30</v>
      </c>
    </row>
    <row r="41" spans="1:12" x14ac:dyDescent="0.25">
      <c r="A41" s="142">
        <f t="shared" si="0"/>
        <v>44091</v>
      </c>
      <c r="B41" s="141">
        <v>44091</v>
      </c>
      <c r="C41" s="136" t="s">
        <v>7</v>
      </c>
      <c r="E41" s="137" t="s">
        <v>286</v>
      </c>
      <c r="F41" s="137">
        <v>1</v>
      </c>
      <c r="J41" s="137">
        <v>17</v>
      </c>
      <c r="K41" s="137">
        <v>2</v>
      </c>
      <c r="L41" s="137">
        <v>30</v>
      </c>
    </row>
    <row r="42" spans="1:12" x14ac:dyDescent="0.25">
      <c r="A42" s="142">
        <f t="shared" si="0"/>
        <v>44092</v>
      </c>
      <c r="B42" s="141">
        <v>44092</v>
      </c>
      <c r="C42" s="136" t="s">
        <v>8</v>
      </c>
      <c r="E42" s="137" t="s">
        <v>286</v>
      </c>
      <c r="F42" s="137">
        <v>1</v>
      </c>
      <c r="J42" s="137">
        <v>18</v>
      </c>
      <c r="K42" s="137">
        <v>2</v>
      </c>
      <c r="L42" s="137">
        <v>30</v>
      </c>
    </row>
    <row r="43" spans="1:12" x14ac:dyDescent="0.25">
      <c r="A43" s="142">
        <f t="shared" si="0"/>
        <v>44093</v>
      </c>
      <c r="B43" s="141">
        <v>44093</v>
      </c>
      <c r="C43" s="136" t="s">
        <v>9</v>
      </c>
      <c r="E43" s="137" t="s">
        <v>286</v>
      </c>
      <c r="G43" s="137">
        <v>1</v>
      </c>
      <c r="J43" s="137">
        <v>19</v>
      </c>
      <c r="K43" s="137">
        <v>2</v>
      </c>
      <c r="L43" s="137">
        <v>30</v>
      </c>
    </row>
    <row r="44" spans="1:12" x14ac:dyDescent="0.25">
      <c r="A44" s="142">
        <f t="shared" si="0"/>
        <v>44094</v>
      </c>
      <c r="B44" s="141">
        <v>44094</v>
      </c>
      <c r="C44" s="136" t="s">
        <v>10</v>
      </c>
      <c r="E44" s="137" t="s">
        <v>286</v>
      </c>
      <c r="G44" s="137">
        <v>1</v>
      </c>
      <c r="J44" s="137">
        <v>20</v>
      </c>
      <c r="K44" s="137">
        <v>2</v>
      </c>
      <c r="L44" s="137">
        <v>30</v>
      </c>
    </row>
    <row r="45" spans="1:12" x14ac:dyDescent="0.25">
      <c r="A45" s="142">
        <f t="shared" si="0"/>
        <v>44095</v>
      </c>
      <c r="B45" s="141">
        <v>44095</v>
      </c>
      <c r="C45" s="136" t="s">
        <v>4</v>
      </c>
      <c r="E45" s="137" t="s">
        <v>286</v>
      </c>
      <c r="F45" s="137">
        <v>1</v>
      </c>
      <c r="G45" s="140"/>
      <c r="J45" s="137">
        <v>21</v>
      </c>
      <c r="K45" s="137">
        <v>2</v>
      </c>
      <c r="L45" s="137">
        <v>30</v>
      </c>
    </row>
    <row r="46" spans="1:12" x14ac:dyDescent="0.25">
      <c r="A46" s="142">
        <f t="shared" si="0"/>
        <v>44096</v>
      </c>
      <c r="B46" s="141">
        <v>44096</v>
      </c>
      <c r="C46" s="136" t="s">
        <v>5</v>
      </c>
      <c r="E46" s="137" t="s">
        <v>286</v>
      </c>
      <c r="F46" s="137">
        <v>1</v>
      </c>
      <c r="J46" s="137">
        <v>22</v>
      </c>
      <c r="K46" s="137">
        <v>2</v>
      </c>
      <c r="L46" s="137">
        <v>30</v>
      </c>
    </row>
    <row r="47" spans="1:12" x14ac:dyDescent="0.25">
      <c r="A47" s="142">
        <f t="shared" si="0"/>
        <v>44097</v>
      </c>
      <c r="B47" s="141">
        <v>44097</v>
      </c>
      <c r="C47" s="136" t="s">
        <v>6</v>
      </c>
      <c r="E47" s="137" t="s">
        <v>286</v>
      </c>
      <c r="F47" s="137">
        <v>1</v>
      </c>
      <c r="J47" s="137">
        <v>23</v>
      </c>
      <c r="K47" s="137">
        <v>2</v>
      </c>
      <c r="L47" s="137">
        <v>30</v>
      </c>
    </row>
    <row r="48" spans="1:12" x14ac:dyDescent="0.25">
      <c r="A48" s="142">
        <f t="shared" si="0"/>
        <v>44098</v>
      </c>
      <c r="B48" s="141">
        <v>44098</v>
      </c>
      <c r="C48" s="136" t="s">
        <v>7</v>
      </c>
      <c r="E48" s="137" t="s">
        <v>286</v>
      </c>
      <c r="F48" s="137">
        <v>1</v>
      </c>
      <c r="J48" s="137">
        <v>24</v>
      </c>
      <c r="K48" s="137">
        <v>2</v>
      </c>
      <c r="L48" s="137">
        <v>30</v>
      </c>
    </row>
    <row r="49" spans="1:12" x14ac:dyDescent="0.25">
      <c r="A49" s="142">
        <f t="shared" si="0"/>
        <v>44099</v>
      </c>
      <c r="B49" s="141">
        <v>44099</v>
      </c>
      <c r="C49" s="136" t="s">
        <v>8</v>
      </c>
      <c r="E49" s="137" t="s">
        <v>286</v>
      </c>
      <c r="F49" s="137">
        <v>1</v>
      </c>
      <c r="J49" s="137">
        <v>25</v>
      </c>
      <c r="K49" s="137">
        <v>2</v>
      </c>
      <c r="L49" s="137">
        <v>30</v>
      </c>
    </row>
    <row r="50" spans="1:12" x14ac:dyDescent="0.25">
      <c r="A50" s="142">
        <f t="shared" si="0"/>
        <v>44100</v>
      </c>
      <c r="B50" s="141">
        <v>44100</v>
      </c>
      <c r="C50" s="136" t="s">
        <v>9</v>
      </c>
      <c r="E50" s="137" t="s">
        <v>286</v>
      </c>
      <c r="G50" s="137">
        <v>1</v>
      </c>
      <c r="J50" s="137">
        <v>26</v>
      </c>
      <c r="K50" s="137">
        <v>2</v>
      </c>
      <c r="L50" s="137">
        <v>30</v>
      </c>
    </row>
    <row r="51" spans="1:12" x14ac:dyDescent="0.25">
      <c r="A51" s="142">
        <f t="shared" si="0"/>
        <v>44101</v>
      </c>
      <c r="B51" s="141">
        <v>44101</v>
      </c>
      <c r="C51" s="136" t="s">
        <v>10</v>
      </c>
      <c r="E51" s="137" t="s">
        <v>286</v>
      </c>
      <c r="F51" s="137" t="s">
        <v>285</v>
      </c>
      <c r="G51" s="137">
        <v>1</v>
      </c>
      <c r="J51" s="137">
        <v>27</v>
      </c>
      <c r="K51" s="137">
        <v>2</v>
      </c>
      <c r="L51" s="137">
        <v>30</v>
      </c>
    </row>
    <row r="52" spans="1:12" x14ac:dyDescent="0.25">
      <c r="A52" s="142">
        <f t="shared" si="0"/>
        <v>44102</v>
      </c>
      <c r="B52" s="141">
        <v>44102</v>
      </c>
      <c r="C52" s="136" t="s">
        <v>4</v>
      </c>
      <c r="E52" s="137" t="s">
        <v>286</v>
      </c>
      <c r="F52" s="137">
        <v>1</v>
      </c>
      <c r="G52" s="140"/>
      <c r="J52" s="137">
        <v>28</v>
      </c>
      <c r="K52" s="137">
        <v>2</v>
      </c>
      <c r="L52" s="137">
        <v>30</v>
      </c>
    </row>
    <row r="53" spans="1:12" x14ac:dyDescent="0.25">
      <c r="A53" s="142">
        <f t="shared" si="0"/>
        <v>44103</v>
      </c>
      <c r="B53" s="141">
        <v>44103</v>
      </c>
      <c r="C53" s="136" t="s">
        <v>5</v>
      </c>
      <c r="E53" s="137" t="s">
        <v>286</v>
      </c>
      <c r="F53" s="137">
        <v>1</v>
      </c>
      <c r="J53" s="137">
        <v>29</v>
      </c>
      <c r="K53" s="137">
        <v>2</v>
      </c>
      <c r="L53" s="137">
        <v>30</v>
      </c>
    </row>
    <row r="54" spans="1:12" x14ac:dyDescent="0.25">
      <c r="A54" s="142">
        <f t="shared" si="0"/>
        <v>44104</v>
      </c>
      <c r="B54" s="141">
        <v>44104</v>
      </c>
      <c r="C54" s="136" t="s">
        <v>6</v>
      </c>
      <c r="E54" s="137" t="s">
        <v>286</v>
      </c>
      <c r="F54" s="137">
        <v>1</v>
      </c>
      <c r="J54" s="137">
        <v>30</v>
      </c>
      <c r="K54" s="137">
        <v>2</v>
      </c>
      <c r="L54" s="137">
        <v>30</v>
      </c>
    </row>
    <row r="55" spans="1:12" x14ac:dyDescent="0.25">
      <c r="A55" s="142">
        <f t="shared" si="0"/>
        <v>44105</v>
      </c>
      <c r="B55" s="141">
        <v>44105</v>
      </c>
      <c r="C55" s="136" t="s">
        <v>7</v>
      </c>
      <c r="E55" s="137" t="s">
        <v>287</v>
      </c>
      <c r="F55" s="137">
        <v>1</v>
      </c>
      <c r="J55" s="137">
        <v>1</v>
      </c>
      <c r="K55" s="137">
        <v>3</v>
      </c>
      <c r="L55" s="137">
        <v>31</v>
      </c>
    </row>
    <row r="56" spans="1:12" x14ac:dyDescent="0.25">
      <c r="A56" s="142">
        <f t="shared" si="0"/>
        <v>44106</v>
      </c>
      <c r="B56" s="141">
        <v>44106</v>
      </c>
      <c r="C56" s="136" t="s">
        <v>8</v>
      </c>
      <c r="E56" s="137" t="s">
        <v>287</v>
      </c>
      <c r="F56" s="137">
        <v>1</v>
      </c>
      <c r="J56" s="137">
        <v>2</v>
      </c>
      <c r="K56" s="137">
        <v>3</v>
      </c>
      <c r="L56" s="137">
        <v>31</v>
      </c>
    </row>
    <row r="57" spans="1:12" x14ac:dyDescent="0.25">
      <c r="A57" s="142">
        <f t="shared" si="0"/>
        <v>44107</v>
      </c>
      <c r="B57" s="141">
        <v>44107</v>
      </c>
      <c r="C57" s="136" t="s">
        <v>9</v>
      </c>
      <c r="E57" s="137" t="s">
        <v>287</v>
      </c>
      <c r="G57" s="137">
        <v>1</v>
      </c>
      <c r="J57" s="137">
        <v>3</v>
      </c>
      <c r="K57" s="137">
        <v>3</v>
      </c>
      <c r="L57" s="137">
        <v>31</v>
      </c>
    </row>
    <row r="58" spans="1:12" x14ac:dyDescent="0.25">
      <c r="A58" s="142">
        <f t="shared" si="0"/>
        <v>44108</v>
      </c>
      <c r="B58" s="141">
        <v>44108</v>
      </c>
      <c r="C58" s="136" t="s">
        <v>10</v>
      </c>
      <c r="E58" s="137" t="s">
        <v>287</v>
      </c>
      <c r="G58" s="137">
        <v>1</v>
      </c>
      <c r="J58" s="137">
        <v>4</v>
      </c>
      <c r="K58" s="137">
        <v>3</v>
      </c>
      <c r="L58" s="137">
        <v>31</v>
      </c>
    </row>
    <row r="59" spans="1:12" x14ac:dyDescent="0.25">
      <c r="A59" s="142">
        <f t="shared" si="0"/>
        <v>44109</v>
      </c>
      <c r="B59" s="141">
        <v>44109</v>
      </c>
      <c r="C59" s="136" t="s">
        <v>4</v>
      </c>
      <c r="E59" s="137" t="s">
        <v>287</v>
      </c>
      <c r="F59" s="137">
        <v>1</v>
      </c>
      <c r="J59" s="137">
        <v>5</v>
      </c>
      <c r="K59" s="137">
        <v>3</v>
      </c>
      <c r="L59" s="137">
        <v>31</v>
      </c>
    </row>
    <row r="60" spans="1:12" x14ac:dyDescent="0.25">
      <c r="A60" s="142">
        <f t="shared" si="0"/>
        <v>44110</v>
      </c>
      <c r="B60" s="141">
        <v>44110</v>
      </c>
      <c r="C60" s="136" t="s">
        <v>5</v>
      </c>
      <c r="E60" s="137" t="s">
        <v>287</v>
      </c>
      <c r="F60" s="137">
        <v>1</v>
      </c>
      <c r="J60" s="137">
        <v>6</v>
      </c>
      <c r="K60" s="137">
        <v>3</v>
      </c>
      <c r="L60" s="137">
        <v>31</v>
      </c>
    </row>
    <row r="61" spans="1:12" x14ac:dyDescent="0.25">
      <c r="A61" s="142">
        <f t="shared" si="0"/>
        <v>44111</v>
      </c>
      <c r="B61" s="141">
        <v>44111</v>
      </c>
      <c r="C61" s="136" t="s">
        <v>6</v>
      </c>
      <c r="E61" s="137" t="s">
        <v>287</v>
      </c>
      <c r="F61" s="137">
        <v>1</v>
      </c>
      <c r="J61" s="137">
        <v>7</v>
      </c>
      <c r="K61" s="137">
        <v>3</v>
      </c>
      <c r="L61" s="137">
        <v>31</v>
      </c>
    </row>
    <row r="62" spans="1:12" x14ac:dyDescent="0.25">
      <c r="A62" s="142">
        <f t="shared" si="0"/>
        <v>44112</v>
      </c>
      <c r="B62" s="141">
        <v>44112</v>
      </c>
      <c r="C62" s="136" t="s">
        <v>7</v>
      </c>
      <c r="E62" s="137" t="s">
        <v>287</v>
      </c>
      <c r="F62" s="137">
        <v>1</v>
      </c>
      <c r="J62" s="137">
        <v>8</v>
      </c>
      <c r="K62" s="137">
        <v>3</v>
      </c>
      <c r="L62" s="137">
        <v>31</v>
      </c>
    </row>
    <row r="63" spans="1:12" x14ac:dyDescent="0.25">
      <c r="A63" s="142">
        <f t="shared" si="0"/>
        <v>44113</v>
      </c>
      <c r="B63" s="141">
        <v>44113</v>
      </c>
      <c r="C63" s="136" t="s">
        <v>8</v>
      </c>
      <c r="E63" s="137" t="s">
        <v>287</v>
      </c>
      <c r="F63" s="137">
        <v>1</v>
      </c>
      <c r="J63" s="137">
        <v>9</v>
      </c>
      <c r="K63" s="137">
        <v>3</v>
      </c>
      <c r="L63" s="137">
        <v>31</v>
      </c>
    </row>
    <row r="64" spans="1:12" x14ac:dyDescent="0.25">
      <c r="A64" s="142">
        <f t="shared" si="0"/>
        <v>44114</v>
      </c>
      <c r="B64" s="141">
        <v>44114</v>
      </c>
      <c r="C64" s="136" t="s">
        <v>9</v>
      </c>
      <c r="E64" s="137" t="s">
        <v>287</v>
      </c>
      <c r="G64" s="137">
        <v>1</v>
      </c>
      <c r="J64" s="137">
        <v>10</v>
      </c>
      <c r="K64" s="137">
        <v>3</v>
      </c>
      <c r="L64" s="137">
        <v>31</v>
      </c>
    </row>
    <row r="65" spans="1:12" x14ac:dyDescent="0.25">
      <c r="A65" s="142">
        <f t="shared" si="0"/>
        <v>44115</v>
      </c>
      <c r="B65" s="141">
        <v>44115</v>
      </c>
      <c r="C65" s="136" t="s">
        <v>10</v>
      </c>
      <c r="E65" s="137" t="s">
        <v>287</v>
      </c>
      <c r="F65" s="137" t="s">
        <v>285</v>
      </c>
      <c r="G65" s="137">
        <v>1</v>
      </c>
      <c r="J65" s="137">
        <v>11</v>
      </c>
      <c r="K65" s="137">
        <v>3</v>
      </c>
      <c r="L65" s="137">
        <v>31</v>
      </c>
    </row>
    <row r="66" spans="1:12" x14ac:dyDescent="0.25">
      <c r="A66" s="142">
        <f t="shared" si="0"/>
        <v>44116</v>
      </c>
      <c r="B66" s="141">
        <v>44116</v>
      </c>
      <c r="C66" s="136" t="s">
        <v>4</v>
      </c>
      <c r="D66" s="137" t="s">
        <v>288</v>
      </c>
      <c r="E66" s="137" t="s">
        <v>287</v>
      </c>
      <c r="G66" s="137">
        <v>1</v>
      </c>
      <c r="J66" s="137">
        <v>12</v>
      </c>
      <c r="K66" s="137">
        <v>3</v>
      </c>
      <c r="L66" s="137">
        <v>31</v>
      </c>
    </row>
    <row r="67" spans="1:12" x14ac:dyDescent="0.25">
      <c r="A67" s="142">
        <f t="shared" ref="A67:A130" si="3">B67</f>
        <v>44117</v>
      </c>
      <c r="B67" s="141">
        <v>44117</v>
      </c>
      <c r="C67" s="136" t="s">
        <v>5</v>
      </c>
      <c r="D67" s="137" t="s">
        <v>288</v>
      </c>
      <c r="E67" s="137" t="s">
        <v>287</v>
      </c>
      <c r="G67" s="137">
        <v>1</v>
      </c>
      <c r="J67" s="137">
        <v>13</v>
      </c>
      <c r="K67" s="137">
        <v>3</v>
      </c>
      <c r="L67" s="137">
        <v>31</v>
      </c>
    </row>
    <row r="68" spans="1:12" x14ac:dyDescent="0.25">
      <c r="A68" s="142">
        <f t="shared" si="3"/>
        <v>44118</v>
      </c>
      <c r="B68" s="141">
        <v>44118</v>
      </c>
      <c r="C68" s="136" t="s">
        <v>6</v>
      </c>
      <c r="D68" s="137" t="s">
        <v>288</v>
      </c>
      <c r="E68" s="137" t="s">
        <v>287</v>
      </c>
      <c r="G68" s="137">
        <v>1</v>
      </c>
      <c r="J68" s="137">
        <v>14</v>
      </c>
      <c r="K68" s="137">
        <v>3</v>
      </c>
      <c r="L68" s="137">
        <v>31</v>
      </c>
    </row>
    <row r="69" spans="1:12" x14ac:dyDescent="0.25">
      <c r="A69" s="142">
        <f t="shared" si="3"/>
        <v>44119</v>
      </c>
      <c r="B69" s="141">
        <v>44119</v>
      </c>
      <c r="C69" s="136" t="s">
        <v>7</v>
      </c>
      <c r="D69" s="137" t="s">
        <v>288</v>
      </c>
      <c r="E69" s="137" t="s">
        <v>287</v>
      </c>
      <c r="G69" s="137">
        <v>1</v>
      </c>
      <c r="J69" s="137">
        <v>15</v>
      </c>
      <c r="K69" s="137">
        <v>3</v>
      </c>
      <c r="L69" s="137">
        <v>31</v>
      </c>
    </row>
    <row r="70" spans="1:12" x14ac:dyDescent="0.25">
      <c r="A70" s="142">
        <f t="shared" si="3"/>
        <v>44120</v>
      </c>
      <c r="B70" s="141">
        <v>44120</v>
      </c>
      <c r="C70" s="136" t="s">
        <v>8</v>
      </c>
      <c r="D70" s="137" t="s">
        <v>288</v>
      </c>
      <c r="E70" s="137" t="s">
        <v>287</v>
      </c>
      <c r="G70" s="137">
        <v>1</v>
      </c>
      <c r="J70" s="137">
        <v>16</v>
      </c>
      <c r="K70" s="137">
        <v>3</v>
      </c>
      <c r="L70" s="137">
        <v>31</v>
      </c>
    </row>
    <row r="71" spans="1:12" x14ac:dyDescent="0.25">
      <c r="A71" s="142">
        <f t="shared" si="3"/>
        <v>44121</v>
      </c>
      <c r="B71" s="141">
        <v>44121</v>
      </c>
      <c r="C71" s="136" t="s">
        <v>9</v>
      </c>
      <c r="E71" s="137" t="s">
        <v>287</v>
      </c>
      <c r="G71" s="137">
        <v>1</v>
      </c>
      <c r="J71" s="137">
        <v>17</v>
      </c>
      <c r="K71" s="137">
        <v>3</v>
      </c>
      <c r="L71" s="137">
        <v>31</v>
      </c>
    </row>
    <row r="72" spans="1:12" x14ac:dyDescent="0.25">
      <c r="A72" s="142">
        <f t="shared" si="3"/>
        <v>44122</v>
      </c>
      <c r="B72" s="141">
        <v>44122</v>
      </c>
      <c r="C72" s="136" t="s">
        <v>10</v>
      </c>
      <c r="E72" s="137" t="s">
        <v>287</v>
      </c>
      <c r="G72" s="137">
        <v>1</v>
      </c>
      <c r="J72" s="137">
        <v>18</v>
      </c>
      <c r="K72" s="137">
        <v>3</v>
      </c>
      <c r="L72" s="137">
        <v>31</v>
      </c>
    </row>
    <row r="73" spans="1:12" x14ac:dyDescent="0.25">
      <c r="A73" s="142">
        <f t="shared" si="3"/>
        <v>44123</v>
      </c>
      <c r="B73" s="141">
        <v>44123</v>
      </c>
      <c r="C73" s="136" t="s">
        <v>4</v>
      </c>
      <c r="D73" s="137" t="s">
        <v>288</v>
      </c>
      <c r="E73" s="137" t="s">
        <v>287</v>
      </c>
      <c r="G73" s="137">
        <v>1</v>
      </c>
      <c r="J73" s="137">
        <v>19</v>
      </c>
      <c r="K73" s="137">
        <v>3</v>
      </c>
      <c r="L73" s="137">
        <v>31</v>
      </c>
    </row>
    <row r="74" spans="1:12" x14ac:dyDescent="0.25">
      <c r="A74" s="142">
        <f t="shared" si="3"/>
        <v>44124</v>
      </c>
      <c r="B74" s="141">
        <v>44124</v>
      </c>
      <c r="C74" s="136" t="s">
        <v>5</v>
      </c>
      <c r="D74" s="137" t="s">
        <v>288</v>
      </c>
      <c r="E74" s="137" t="s">
        <v>287</v>
      </c>
      <c r="G74" s="137">
        <v>1</v>
      </c>
      <c r="J74" s="137">
        <v>20</v>
      </c>
      <c r="K74" s="137">
        <v>3</v>
      </c>
      <c r="L74" s="137">
        <v>31</v>
      </c>
    </row>
    <row r="75" spans="1:12" x14ac:dyDescent="0.25">
      <c r="A75" s="142">
        <f t="shared" si="3"/>
        <v>44125</v>
      </c>
      <c r="B75" s="141">
        <v>44125</v>
      </c>
      <c r="C75" s="136" t="s">
        <v>6</v>
      </c>
      <c r="D75" s="137" t="s">
        <v>289</v>
      </c>
      <c r="E75" s="137" t="s">
        <v>287</v>
      </c>
      <c r="G75" s="137">
        <v>1</v>
      </c>
      <c r="J75" s="137">
        <v>21</v>
      </c>
      <c r="K75" s="137">
        <v>3</v>
      </c>
      <c r="L75" s="137">
        <v>31</v>
      </c>
    </row>
    <row r="76" spans="1:12" x14ac:dyDescent="0.25">
      <c r="A76" s="142">
        <f t="shared" si="3"/>
        <v>44126</v>
      </c>
      <c r="B76" s="141">
        <v>44126</v>
      </c>
      <c r="C76" s="136" t="s">
        <v>7</v>
      </c>
      <c r="D76" s="137" t="s">
        <v>289</v>
      </c>
      <c r="E76" s="137" t="s">
        <v>287</v>
      </c>
      <c r="G76" s="137">
        <v>1</v>
      </c>
      <c r="J76" s="137">
        <v>22</v>
      </c>
      <c r="K76" s="137">
        <v>3</v>
      </c>
      <c r="L76" s="137">
        <v>31</v>
      </c>
    </row>
    <row r="77" spans="1:12" x14ac:dyDescent="0.25">
      <c r="A77" s="142">
        <f t="shared" si="3"/>
        <v>44127</v>
      </c>
      <c r="B77" s="141">
        <v>44127</v>
      </c>
      <c r="C77" s="136" t="s">
        <v>8</v>
      </c>
      <c r="D77" s="137" t="s">
        <v>289</v>
      </c>
      <c r="E77" s="137" t="s">
        <v>287</v>
      </c>
      <c r="G77" s="137">
        <v>1</v>
      </c>
      <c r="J77" s="137">
        <v>23</v>
      </c>
      <c r="K77" s="137">
        <v>3</v>
      </c>
      <c r="L77" s="137">
        <v>31</v>
      </c>
    </row>
    <row r="78" spans="1:12" x14ac:dyDescent="0.25">
      <c r="A78" s="142">
        <f t="shared" si="3"/>
        <v>44128</v>
      </c>
      <c r="B78" s="141">
        <v>44128</v>
      </c>
      <c r="C78" s="136" t="s">
        <v>9</v>
      </c>
      <c r="E78" s="137" t="s">
        <v>287</v>
      </c>
      <c r="G78" s="137">
        <v>1</v>
      </c>
      <c r="J78" s="137">
        <v>24</v>
      </c>
      <c r="K78" s="137">
        <v>3</v>
      </c>
      <c r="L78" s="137">
        <v>31</v>
      </c>
    </row>
    <row r="79" spans="1:12" x14ac:dyDescent="0.25">
      <c r="A79" s="142">
        <f t="shared" si="3"/>
        <v>44129</v>
      </c>
      <c r="B79" s="141">
        <v>44129</v>
      </c>
      <c r="C79" s="136" t="s">
        <v>10</v>
      </c>
      <c r="E79" s="137" t="s">
        <v>287</v>
      </c>
      <c r="F79" s="137" t="s">
        <v>285</v>
      </c>
      <c r="G79" s="137">
        <v>1</v>
      </c>
      <c r="J79" s="137">
        <v>25</v>
      </c>
      <c r="K79" s="137">
        <v>3</v>
      </c>
      <c r="L79" s="137">
        <v>31</v>
      </c>
    </row>
    <row r="80" spans="1:12" x14ac:dyDescent="0.25">
      <c r="A80" s="142">
        <f t="shared" si="3"/>
        <v>44130</v>
      </c>
      <c r="B80" s="141">
        <v>44130</v>
      </c>
      <c r="C80" s="136" t="s">
        <v>4</v>
      </c>
      <c r="E80" s="137" t="s">
        <v>287</v>
      </c>
      <c r="F80" s="137">
        <v>1</v>
      </c>
      <c r="G80" s="140"/>
      <c r="J80" s="137">
        <v>26</v>
      </c>
      <c r="K80" s="137">
        <v>3</v>
      </c>
      <c r="L80" s="137">
        <v>31</v>
      </c>
    </row>
    <row r="81" spans="1:12" x14ac:dyDescent="0.25">
      <c r="A81" s="142">
        <f t="shared" si="3"/>
        <v>44131</v>
      </c>
      <c r="B81" s="141">
        <v>44131</v>
      </c>
      <c r="C81" s="136" t="s">
        <v>5</v>
      </c>
      <c r="E81" s="137" t="s">
        <v>287</v>
      </c>
      <c r="F81" s="137">
        <v>1</v>
      </c>
      <c r="J81" s="137">
        <v>27</v>
      </c>
      <c r="K81" s="137">
        <v>3</v>
      </c>
      <c r="L81" s="137">
        <v>31</v>
      </c>
    </row>
    <row r="82" spans="1:12" x14ac:dyDescent="0.25">
      <c r="A82" s="142">
        <f t="shared" si="3"/>
        <v>44132</v>
      </c>
      <c r="B82" s="141">
        <v>44132</v>
      </c>
      <c r="C82" s="136" t="s">
        <v>6</v>
      </c>
      <c r="E82" s="137" t="s">
        <v>287</v>
      </c>
      <c r="F82" s="137">
        <v>1</v>
      </c>
      <c r="J82" s="137">
        <v>28</v>
      </c>
      <c r="K82" s="137">
        <v>3</v>
      </c>
      <c r="L82" s="137">
        <v>31</v>
      </c>
    </row>
    <row r="83" spans="1:12" x14ac:dyDescent="0.25">
      <c r="A83" s="142">
        <f t="shared" si="3"/>
        <v>44133</v>
      </c>
      <c r="B83" s="141">
        <v>44133</v>
      </c>
      <c r="C83" s="136" t="s">
        <v>7</v>
      </c>
      <c r="E83" s="137" t="s">
        <v>287</v>
      </c>
      <c r="F83" s="137">
        <v>1</v>
      </c>
      <c r="J83" s="137">
        <v>29</v>
      </c>
      <c r="K83" s="137">
        <v>3</v>
      </c>
      <c r="L83" s="137">
        <v>31</v>
      </c>
    </row>
    <row r="84" spans="1:12" x14ac:dyDescent="0.25">
      <c r="A84" s="142">
        <f t="shared" si="3"/>
        <v>44134</v>
      </c>
      <c r="B84" s="141">
        <v>44134</v>
      </c>
      <c r="C84" s="136" t="s">
        <v>8</v>
      </c>
      <c r="E84" s="137" t="s">
        <v>287</v>
      </c>
      <c r="F84" s="137">
        <v>1</v>
      </c>
      <c r="J84" s="137">
        <v>30</v>
      </c>
      <c r="K84" s="137">
        <v>3</v>
      </c>
      <c r="L84" s="137">
        <v>31</v>
      </c>
    </row>
    <row r="85" spans="1:12" x14ac:dyDescent="0.25">
      <c r="A85" s="142">
        <f t="shared" si="3"/>
        <v>44135</v>
      </c>
      <c r="B85" s="141">
        <v>44135</v>
      </c>
      <c r="C85" s="136" t="s">
        <v>9</v>
      </c>
      <c r="E85" s="137" t="s">
        <v>287</v>
      </c>
      <c r="G85" s="137">
        <v>1</v>
      </c>
      <c r="J85" s="137">
        <v>31</v>
      </c>
      <c r="K85" s="137">
        <v>3</v>
      </c>
      <c r="L85" s="137">
        <v>31</v>
      </c>
    </row>
    <row r="86" spans="1:12" x14ac:dyDescent="0.25">
      <c r="A86" s="142">
        <f t="shared" si="3"/>
        <v>44136</v>
      </c>
      <c r="B86" s="141">
        <v>44136</v>
      </c>
      <c r="C86" s="136" t="s">
        <v>10</v>
      </c>
      <c r="E86" s="137" t="s">
        <v>290</v>
      </c>
      <c r="G86" s="137">
        <v>1</v>
      </c>
      <c r="J86" s="137">
        <v>1</v>
      </c>
      <c r="K86" s="137">
        <v>4</v>
      </c>
      <c r="L86" s="137">
        <v>30</v>
      </c>
    </row>
    <row r="87" spans="1:12" x14ac:dyDescent="0.25">
      <c r="A87" s="142">
        <f t="shared" si="3"/>
        <v>44137</v>
      </c>
      <c r="B87" s="141">
        <v>44137</v>
      </c>
      <c r="C87" s="136" t="s">
        <v>4</v>
      </c>
      <c r="E87" s="137" t="s">
        <v>290</v>
      </c>
      <c r="F87" s="137">
        <v>1</v>
      </c>
      <c r="G87" s="140"/>
      <c r="J87" s="137">
        <v>2</v>
      </c>
      <c r="K87" s="137">
        <v>4</v>
      </c>
      <c r="L87" s="137">
        <v>30</v>
      </c>
    </row>
    <row r="88" spans="1:12" x14ac:dyDescent="0.25">
      <c r="A88" s="142">
        <f t="shared" si="3"/>
        <v>44138</v>
      </c>
      <c r="B88" s="141">
        <v>44138</v>
      </c>
      <c r="C88" s="136" t="s">
        <v>5</v>
      </c>
      <c r="E88" s="137" t="s">
        <v>290</v>
      </c>
      <c r="F88" s="137">
        <v>1</v>
      </c>
      <c r="J88" s="137">
        <v>3</v>
      </c>
      <c r="K88" s="137">
        <v>4</v>
      </c>
      <c r="L88" s="137">
        <v>30</v>
      </c>
    </row>
    <row r="89" spans="1:12" x14ac:dyDescent="0.25">
      <c r="A89" s="142">
        <f t="shared" si="3"/>
        <v>44139</v>
      </c>
      <c r="B89" s="141">
        <v>44139</v>
      </c>
      <c r="C89" s="136" t="s">
        <v>6</v>
      </c>
      <c r="E89" s="137" t="s">
        <v>290</v>
      </c>
      <c r="F89" s="137">
        <v>1</v>
      </c>
      <c r="J89" s="137">
        <v>4</v>
      </c>
      <c r="K89" s="137">
        <v>4</v>
      </c>
      <c r="L89" s="137">
        <v>30</v>
      </c>
    </row>
    <row r="90" spans="1:12" x14ac:dyDescent="0.25">
      <c r="A90" s="142">
        <f t="shared" si="3"/>
        <v>44140</v>
      </c>
      <c r="B90" s="141">
        <v>44140</v>
      </c>
      <c r="C90" s="136" t="s">
        <v>7</v>
      </c>
      <c r="E90" s="137" t="s">
        <v>290</v>
      </c>
      <c r="F90" s="137">
        <v>1</v>
      </c>
      <c r="J90" s="137">
        <v>5</v>
      </c>
      <c r="K90" s="137">
        <v>4</v>
      </c>
      <c r="L90" s="137">
        <v>30</v>
      </c>
    </row>
    <row r="91" spans="1:12" x14ac:dyDescent="0.25">
      <c r="A91" s="142">
        <f t="shared" si="3"/>
        <v>44141</v>
      </c>
      <c r="B91" s="141">
        <v>44141</v>
      </c>
      <c r="C91" s="136" t="s">
        <v>8</v>
      </c>
      <c r="E91" s="137" t="s">
        <v>290</v>
      </c>
      <c r="F91" s="137">
        <v>1</v>
      </c>
      <c r="J91" s="137">
        <v>6</v>
      </c>
      <c r="K91" s="137">
        <v>4</v>
      </c>
      <c r="L91" s="137">
        <v>30</v>
      </c>
    </row>
    <row r="92" spans="1:12" x14ac:dyDescent="0.25">
      <c r="A92" s="142">
        <f t="shared" si="3"/>
        <v>44142</v>
      </c>
      <c r="B92" s="141">
        <v>44142</v>
      </c>
      <c r="C92" s="136" t="s">
        <v>9</v>
      </c>
      <c r="E92" s="137" t="s">
        <v>290</v>
      </c>
      <c r="G92" s="137">
        <v>1</v>
      </c>
      <c r="J92" s="137">
        <v>7</v>
      </c>
      <c r="K92" s="137">
        <v>4</v>
      </c>
      <c r="L92" s="137">
        <v>30</v>
      </c>
    </row>
    <row r="93" spans="1:12" x14ac:dyDescent="0.25">
      <c r="A93" s="142">
        <f t="shared" si="3"/>
        <v>44143</v>
      </c>
      <c r="B93" s="141">
        <v>44143</v>
      </c>
      <c r="C93" s="136" t="s">
        <v>10</v>
      </c>
      <c r="E93" s="137" t="s">
        <v>290</v>
      </c>
      <c r="F93" s="137" t="s">
        <v>285</v>
      </c>
      <c r="G93" s="137">
        <v>1</v>
      </c>
      <c r="J93" s="137">
        <v>8</v>
      </c>
      <c r="K93" s="137">
        <v>4</v>
      </c>
      <c r="L93" s="137">
        <v>30</v>
      </c>
    </row>
    <row r="94" spans="1:12" x14ac:dyDescent="0.25">
      <c r="A94" s="142">
        <f t="shared" si="3"/>
        <v>44144</v>
      </c>
      <c r="B94" s="141">
        <v>44144</v>
      </c>
      <c r="C94" s="136" t="s">
        <v>4</v>
      </c>
      <c r="E94" s="137" t="s">
        <v>290</v>
      </c>
      <c r="F94" s="137">
        <v>1</v>
      </c>
      <c r="G94" s="140"/>
      <c r="J94" s="137">
        <v>9</v>
      </c>
      <c r="K94" s="137">
        <v>4</v>
      </c>
      <c r="L94" s="137">
        <v>30</v>
      </c>
    </row>
    <row r="95" spans="1:12" x14ac:dyDescent="0.25">
      <c r="A95" s="142">
        <f t="shared" si="3"/>
        <v>44145</v>
      </c>
      <c r="B95" s="141">
        <v>44145</v>
      </c>
      <c r="C95" s="136" t="s">
        <v>5</v>
      </c>
      <c r="E95" s="137" t="s">
        <v>290</v>
      </c>
      <c r="F95" s="137">
        <v>1</v>
      </c>
      <c r="J95" s="137">
        <v>10</v>
      </c>
      <c r="K95" s="137">
        <v>4</v>
      </c>
      <c r="L95" s="137">
        <v>30</v>
      </c>
    </row>
    <row r="96" spans="1:12" x14ac:dyDescent="0.25">
      <c r="A96" s="142">
        <f t="shared" si="3"/>
        <v>44146</v>
      </c>
      <c r="B96" s="141">
        <v>44146</v>
      </c>
      <c r="C96" s="136" t="s">
        <v>6</v>
      </c>
      <c r="E96" s="137" t="s">
        <v>290</v>
      </c>
      <c r="F96" s="137">
        <v>1</v>
      </c>
      <c r="J96" s="137">
        <v>11</v>
      </c>
      <c r="K96" s="137">
        <v>4</v>
      </c>
      <c r="L96" s="137">
        <v>30</v>
      </c>
    </row>
    <row r="97" spans="1:12" x14ac:dyDescent="0.25">
      <c r="A97" s="142">
        <f t="shared" si="3"/>
        <v>44147</v>
      </c>
      <c r="B97" s="141">
        <v>44147</v>
      </c>
      <c r="C97" s="136" t="s">
        <v>7</v>
      </c>
      <c r="E97" s="137" t="s">
        <v>290</v>
      </c>
      <c r="F97" s="137">
        <v>1</v>
      </c>
      <c r="J97" s="137">
        <v>12</v>
      </c>
      <c r="K97" s="137">
        <v>4</v>
      </c>
      <c r="L97" s="137">
        <v>30</v>
      </c>
    </row>
    <row r="98" spans="1:12" x14ac:dyDescent="0.25">
      <c r="A98" s="142">
        <f t="shared" si="3"/>
        <v>44148</v>
      </c>
      <c r="B98" s="141">
        <v>44148</v>
      </c>
      <c r="C98" s="136" t="s">
        <v>8</v>
      </c>
      <c r="E98" s="137" t="s">
        <v>290</v>
      </c>
      <c r="F98" s="137">
        <v>1</v>
      </c>
      <c r="J98" s="137">
        <v>13</v>
      </c>
      <c r="K98" s="137">
        <v>4</v>
      </c>
      <c r="L98" s="137">
        <v>30</v>
      </c>
    </row>
    <row r="99" spans="1:12" x14ac:dyDescent="0.25">
      <c r="A99" s="142">
        <f t="shared" si="3"/>
        <v>44149</v>
      </c>
      <c r="B99" s="141">
        <v>44149</v>
      </c>
      <c r="C99" s="136" t="s">
        <v>9</v>
      </c>
      <c r="E99" s="137" t="s">
        <v>290</v>
      </c>
      <c r="G99" s="137">
        <v>1</v>
      </c>
      <c r="J99" s="137">
        <v>14</v>
      </c>
      <c r="K99" s="137">
        <v>4</v>
      </c>
      <c r="L99" s="137">
        <v>30</v>
      </c>
    </row>
    <row r="100" spans="1:12" x14ac:dyDescent="0.25">
      <c r="A100" s="142">
        <f t="shared" si="3"/>
        <v>44150</v>
      </c>
      <c r="B100" s="141">
        <v>44150</v>
      </c>
      <c r="C100" s="136" t="s">
        <v>10</v>
      </c>
      <c r="E100" s="137" t="s">
        <v>290</v>
      </c>
      <c r="G100" s="137">
        <v>1</v>
      </c>
      <c r="J100" s="137">
        <v>15</v>
      </c>
      <c r="K100" s="137">
        <v>4</v>
      </c>
      <c r="L100" s="137">
        <v>30</v>
      </c>
    </row>
    <row r="101" spans="1:12" x14ac:dyDescent="0.25">
      <c r="A101" s="142">
        <f t="shared" si="3"/>
        <v>44151</v>
      </c>
      <c r="B101" s="141">
        <v>44151</v>
      </c>
      <c r="C101" s="136" t="s">
        <v>4</v>
      </c>
      <c r="E101" s="137" t="s">
        <v>290</v>
      </c>
      <c r="F101" s="137">
        <v>1</v>
      </c>
      <c r="G101" s="140"/>
      <c r="J101" s="137">
        <v>16</v>
      </c>
      <c r="K101" s="137">
        <v>4</v>
      </c>
      <c r="L101" s="137">
        <v>30</v>
      </c>
    </row>
    <row r="102" spans="1:12" x14ac:dyDescent="0.25">
      <c r="A102" s="142">
        <f t="shared" si="3"/>
        <v>44152</v>
      </c>
      <c r="B102" s="141">
        <v>44152</v>
      </c>
      <c r="C102" s="136" t="s">
        <v>5</v>
      </c>
      <c r="E102" s="137" t="s">
        <v>290</v>
      </c>
      <c r="F102" s="137">
        <v>1</v>
      </c>
      <c r="J102" s="137">
        <v>17</v>
      </c>
      <c r="K102" s="137">
        <v>4</v>
      </c>
      <c r="L102" s="137">
        <v>30</v>
      </c>
    </row>
    <row r="103" spans="1:12" x14ac:dyDescent="0.25">
      <c r="A103" s="142">
        <f t="shared" si="3"/>
        <v>44153</v>
      </c>
      <c r="B103" s="141">
        <v>44153</v>
      </c>
      <c r="C103" s="136" t="s">
        <v>6</v>
      </c>
      <c r="E103" s="137" t="s">
        <v>290</v>
      </c>
      <c r="F103" s="137">
        <v>1</v>
      </c>
      <c r="J103" s="137">
        <v>18</v>
      </c>
      <c r="K103" s="137">
        <v>4</v>
      </c>
      <c r="L103" s="137">
        <v>30</v>
      </c>
    </row>
    <row r="104" spans="1:12" x14ac:dyDescent="0.25">
      <c r="A104" s="142">
        <f t="shared" si="3"/>
        <v>44154</v>
      </c>
      <c r="B104" s="141">
        <v>44154</v>
      </c>
      <c r="C104" s="136" t="s">
        <v>7</v>
      </c>
      <c r="E104" s="137" t="s">
        <v>290</v>
      </c>
      <c r="F104" s="137">
        <v>1</v>
      </c>
      <c r="J104" s="137">
        <v>19</v>
      </c>
      <c r="K104" s="137">
        <v>4</v>
      </c>
      <c r="L104" s="137">
        <v>30</v>
      </c>
    </row>
    <row r="105" spans="1:12" s="140" customFormat="1" x14ac:dyDescent="0.25">
      <c r="A105" s="144">
        <f t="shared" si="3"/>
        <v>44155</v>
      </c>
      <c r="B105" s="138">
        <v>44155</v>
      </c>
      <c r="C105" s="139" t="s">
        <v>8</v>
      </c>
      <c r="E105" s="140" t="s">
        <v>290</v>
      </c>
      <c r="F105" s="140">
        <v>1</v>
      </c>
      <c r="J105" s="140">
        <v>20</v>
      </c>
      <c r="K105" s="140">
        <v>4</v>
      </c>
      <c r="L105" s="140">
        <v>30</v>
      </c>
    </row>
    <row r="106" spans="1:12" x14ac:dyDescent="0.25">
      <c r="A106" s="142">
        <f t="shared" si="3"/>
        <v>44156</v>
      </c>
      <c r="B106" s="141">
        <v>44156</v>
      </c>
      <c r="C106" s="136" t="s">
        <v>9</v>
      </c>
      <c r="E106" s="137" t="s">
        <v>290</v>
      </c>
      <c r="G106" s="137">
        <v>1</v>
      </c>
      <c r="J106" s="137">
        <v>21</v>
      </c>
      <c r="K106" s="137">
        <v>4</v>
      </c>
      <c r="L106" s="137">
        <v>30</v>
      </c>
    </row>
    <row r="107" spans="1:12" x14ac:dyDescent="0.25">
      <c r="A107" s="142">
        <f t="shared" si="3"/>
        <v>44157</v>
      </c>
      <c r="B107" s="141">
        <v>44157</v>
      </c>
      <c r="C107" s="136" t="s">
        <v>10</v>
      </c>
      <c r="E107" s="137" t="s">
        <v>290</v>
      </c>
      <c r="F107" s="137" t="s">
        <v>285</v>
      </c>
      <c r="G107" s="137">
        <v>1</v>
      </c>
      <c r="J107" s="137">
        <v>22</v>
      </c>
      <c r="K107" s="137">
        <v>4</v>
      </c>
      <c r="L107" s="137">
        <v>30</v>
      </c>
    </row>
    <row r="108" spans="1:12" x14ac:dyDescent="0.25">
      <c r="A108" s="142">
        <f t="shared" si="3"/>
        <v>44158</v>
      </c>
      <c r="B108" s="141">
        <v>44158</v>
      </c>
      <c r="C108" s="136" t="s">
        <v>4</v>
      </c>
      <c r="E108" s="137" t="s">
        <v>290</v>
      </c>
      <c r="F108" s="137">
        <v>1</v>
      </c>
      <c r="G108" s="140"/>
      <c r="J108" s="137">
        <v>23</v>
      </c>
      <c r="K108" s="137">
        <v>4</v>
      </c>
      <c r="L108" s="137">
        <v>30</v>
      </c>
    </row>
    <row r="109" spans="1:12" x14ac:dyDescent="0.25">
      <c r="A109" s="142">
        <f t="shared" si="3"/>
        <v>44159</v>
      </c>
      <c r="B109" s="141">
        <v>44159</v>
      </c>
      <c r="C109" s="136" t="s">
        <v>5</v>
      </c>
      <c r="E109" s="137" t="s">
        <v>290</v>
      </c>
      <c r="F109" s="137">
        <v>1</v>
      </c>
      <c r="J109" s="137">
        <v>24</v>
      </c>
      <c r="K109" s="137">
        <v>4</v>
      </c>
      <c r="L109" s="137">
        <v>30</v>
      </c>
    </row>
    <row r="110" spans="1:12" x14ac:dyDescent="0.25">
      <c r="A110" s="142">
        <f t="shared" si="3"/>
        <v>44160</v>
      </c>
      <c r="B110" s="141">
        <v>44160</v>
      </c>
      <c r="C110" s="136" t="s">
        <v>6</v>
      </c>
      <c r="E110" s="137" t="s">
        <v>290</v>
      </c>
      <c r="F110" s="137">
        <v>1</v>
      </c>
      <c r="J110" s="137">
        <v>25</v>
      </c>
      <c r="K110" s="137">
        <v>4</v>
      </c>
      <c r="L110" s="137">
        <v>30</v>
      </c>
    </row>
    <row r="111" spans="1:12" x14ac:dyDescent="0.25">
      <c r="A111" s="142">
        <f t="shared" si="3"/>
        <v>44161</v>
      </c>
      <c r="B111" s="141">
        <v>44161</v>
      </c>
      <c r="C111" s="136" t="s">
        <v>7</v>
      </c>
      <c r="E111" s="137" t="s">
        <v>290</v>
      </c>
      <c r="F111" s="137">
        <v>1</v>
      </c>
      <c r="J111" s="137">
        <v>26</v>
      </c>
      <c r="K111" s="137">
        <v>4</v>
      </c>
      <c r="L111" s="137">
        <v>30</v>
      </c>
    </row>
    <row r="112" spans="1:12" x14ac:dyDescent="0.25">
      <c r="A112" s="142">
        <f t="shared" si="3"/>
        <v>44162</v>
      </c>
      <c r="B112" s="141">
        <v>44162</v>
      </c>
      <c r="C112" s="136" t="s">
        <v>8</v>
      </c>
      <c r="E112" s="137" t="s">
        <v>290</v>
      </c>
      <c r="F112" s="137">
        <v>1</v>
      </c>
      <c r="J112" s="137">
        <v>27</v>
      </c>
      <c r="K112" s="137">
        <v>4</v>
      </c>
      <c r="L112" s="137">
        <v>30</v>
      </c>
    </row>
    <row r="113" spans="1:12" x14ac:dyDescent="0.25">
      <c r="A113" s="142">
        <f t="shared" si="3"/>
        <v>44163</v>
      </c>
      <c r="B113" s="141">
        <v>44163</v>
      </c>
      <c r="C113" s="136" t="s">
        <v>9</v>
      </c>
      <c r="E113" s="137" t="s">
        <v>290</v>
      </c>
      <c r="G113" s="137">
        <v>1</v>
      </c>
      <c r="J113" s="137">
        <v>28</v>
      </c>
      <c r="K113" s="137">
        <v>4</v>
      </c>
      <c r="L113" s="137">
        <v>30</v>
      </c>
    </row>
    <row r="114" spans="1:12" x14ac:dyDescent="0.25">
      <c r="A114" s="142">
        <f t="shared" si="3"/>
        <v>44164</v>
      </c>
      <c r="B114" s="141">
        <v>44164</v>
      </c>
      <c r="C114" s="136" t="s">
        <v>10</v>
      </c>
      <c r="E114" s="137" t="s">
        <v>290</v>
      </c>
      <c r="G114" s="137">
        <v>1</v>
      </c>
      <c r="J114" s="137">
        <v>29</v>
      </c>
      <c r="K114" s="137">
        <v>4</v>
      </c>
      <c r="L114" s="137">
        <v>30</v>
      </c>
    </row>
    <row r="115" spans="1:12" x14ac:dyDescent="0.25">
      <c r="A115" s="142">
        <f t="shared" si="3"/>
        <v>44165</v>
      </c>
      <c r="B115" s="141">
        <v>44165</v>
      </c>
      <c r="C115" s="136" t="s">
        <v>4</v>
      </c>
      <c r="E115" s="137" t="s">
        <v>290</v>
      </c>
      <c r="F115" s="137">
        <v>1</v>
      </c>
      <c r="G115" s="140"/>
      <c r="J115" s="137">
        <v>30</v>
      </c>
      <c r="K115" s="137">
        <v>4</v>
      </c>
      <c r="L115" s="137">
        <v>30</v>
      </c>
    </row>
    <row r="116" spans="1:12" x14ac:dyDescent="0.25">
      <c r="A116" s="142">
        <f t="shared" si="3"/>
        <v>44166</v>
      </c>
      <c r="B116" s="141">
        <v>44166</v>
      </c>
      <c r="C116" s="136" t="s">
        <v>5</v>
      </c>
      <c r="E116" s="137" t="s">
        <v>291</v>
      </c>
      <c r="F116" s="137">
        <v>1</v>
      </c>
      <c r="J116" s="137">
        <v>1</v>
      </c>
      <c r="K116" s="137">
        <v>5</v>
      </c>
      <c r="L116" s="137">
        <v>31</v>
      </c>
    </row>
    <row r="117" spans="1:12" x14ac:dyDescent="0.25">
      <c r="A117" s="142">
        <f t="shared" si="3"/>
        <v>44167</v>
      </c>
      <c r="B117" s="141">
        <v>44167</v>
      </c>
      <c r="C117" s="136" t="s">
        <v>6</v>
      </c>
      <c r="E117" s="137" t="s">
        <v>291</v>
      </c>
      <c r="F117" s="137">
        <v>1</v>
      </c>
      <c r="J117" s="137">
        <v>2</v>
      </c>
      <c r="K117" s="137">
        <v>5</v>
      </c>
      <c r="L117" s="137">
        <v>31</v>
      </c>
    </row>
    <row r="118" spans="1:12" x14ac:dyDescent="0.25">
      <c r="A118" s="142">
        <f t="shared" si="3"/>
        <v>44168</v>
      </c>
      <c r="B118" s="141">
        <v>44168</v>
      </c>
      <c r="C118" s="136" t="s">
        <v>7</v>
      </c>
      <c r="E118" s="137" t="s">
        <v>291</v>
      </c>
      <c r="F118" s="137">
        <v>1</v>
      </c>
      <c r="J118" s="137">
        <v>3</v>
      </c>
      <c r="K118" s="137">
        <v>5</v>
      </c>
      <c r="L118" s="137">
        <v>31</v>
      </c>
    </row>
    <row r="119" spans="1:12" x14ac:dyDescent="0.25">
      <c r="A119" s="142">
        <f t="shared" si="3"/>
        <v>44169</v>
      </c>
      <c r="B119" s="141">
        <v>44169</v>
      </c>
      <c r="C119" s="136" t="s">
        <v>8</v>
      </c>
      <c r="E119" s="137" t="s">
        <v>291</v>
      </c>
      <c r="F119" s="137">
        <v>1</v>
      </c>
      <c r="J119" s="137">
        <v>4</v>
      </c>
      <c r="K119" s="137">
        <v>5</v>
      </c>
      <c r="L119" s="137">
        <v>31</v>
      </c>
    </row>
    <row r="120" spans="1:12" x14ac:dyDescent="0.25">
      <c r="A120" s="142">
        <f t="shared" si="3"/>
        <v>44170</v>
      </c>
      <c r="B120" s="141">
        <v>44170</v>
      </c>
      <c r="C120" s="136" t="s">
        <v>9</v>
      </c>
      <c r="E120" s="137" t="s">
        <v>291</v>
      </c>
      <c r="G120" s="137">
        <v>1</v>
      </c>
      <c r="J120" s="137">
        <v>5</v>
      </c>
      <c r="K120" s="137">
        <v>5</v>
      </c>
      <c r="L120" s="137">
        <v>31</v>
      </c>
    </row>
    <row r="121" spans="1:12" x14ac:dyDescent="0.25">
      <c r="A121" s="142">
        <f t="shared" si="3"/>
        <v>44171</v>
      </c>
      <c r="B121" s="141">
        <v>44171</v>
      </c>
      <c r="C121" s="136" t="s">
        <v>10</v>
      </c>
      <c r="E121" s="137" t="s">
        <v>291</v>
      </c>
      <c r="F121" s="137" t="s">
        <v>285</v>
      </c>
      <c r="G121" s="137">
        <v>1</v>
      </c>
      <c r="J121" s="137">
        <v>6</v>
      </c>
      <c r="K121" s="137">
        <v>5</v>
      </c>
      <c r="L121" s="137">
        <v>31</v>
      </c>
    </row>
    <row r="122" spans="1:12" x14ac:dyDescent="0.25">
      <c r="A122" s="142">
        <f t="shared" si="3"/>
        <v>44172</v>
      </c>
      <c r="B122" s="141">
        <v>44172</v>
      </c>
      <c r="C122" s="136" t="s">
        <v>4</v>
      </c>
      <c r="E122" s="137" t="s">
        <v>291</v>
      </c>
      <c r="F122" s="137">
        <v>1</v>
      </c>
      <c r="G122" s="140"/>
      <c r="J122" s="137">
        <v>7</v>
      </c>
      <c r="K122" s="137">
        <v>5</v>
      </c>
      <c r="L122" s="137">
        <v>31</v>
      </c>
    </row>
    <row r="123" spans="1:12" x14ac:dyDescent="0.25">
      <c r="A123" s="142">
        <f t="shared" si="3"/>
        <v>44173</v>
      </c>
      <c r="B123" s="141">
        <v>44173</v>
      </c>
      <c r="C123" s="136" t="s">
        <v>5</v>
      </c>
      <c r="E123" s="137" t="s">
        <v>291</v>
      </c>
      <c r="F123" s="137">
        <v>1</v>
      </c>
      <c r="J123" s="137">
        <v>8</v>
      </c>
      <c r="K123" s="137">
        <v>5</v>
      </c>
      <c r="L123" s="137">
        <v>31</v>
      </c>
    </row>
    <row r="124" spans="1:12" x14ac:dyDescent="0.25">
      <c r="A124" s="142">
        <f t="shared" si="3"/>
        <v>44174</v>
      </c>
      <c r="B124" s="141">
        <v>44174</v>
      </c>
      <c r="C124" s="136" t="s">
        <v>6</v>
      </c>
      <c r="E124" s="137" t="s">
        <v>291</v>
      </c>
      <c r="F124" s="137">
        <v>1</v>
      </c>
      <c r="J124" s="137">
        <v>9</v>
      </c>
      <c r="K124" s="137">
        <v>5</v>
      </c>
      <c r="L124" s="137">
        <v>31</v>
      </c>
    </row>
    <row r="125" spans="1:12" x14ac:dyDescent="0.25">
      <c r="A125" s="142">
        <f t="shared" si="3"/>
        <v>44175</v>
      </c>
      <c r="B125" s="141">
        <v>44175</v>
      </c>
      <c r="C125" s="136" t="s">
        <v>7</v>
      </c>
      <c r="E125" s="137" t="s">
        <v>291</v>
      </c>
      <c r="F125" s="137">
        <v>1</v>
      </c>
      <c r="J125" s="137">
        <v>10</v>
      </c>
      <c r="K125" s="137">
        <v>5</v>
      </c>
      <c r="L125" s="137">
        <v>31</v>
      </c>
    </row>
    <row r="126" spans="1:12" x14ac:dyDescent="0.25">
      <c r="A126" s="142">
        <f t="shared" si="3"/>
        <v>44176</v>
      </c>
      <c r="B126" s="141">
        <v>44176</v>
      </c>
      <c r="C126" s="136" t="s">
        <v>8</v>
      </c>
      <c r="E126" s="137" t="s">
        <v>291</v>
      </c>
      <c r="F126" s="137">
        <v>1</v>
      </c>
      <c r="J126" s="137">
        <v>11</v>
      </c>
      <c r="K126" s="137">
        <v>5</v>
      </c>
      <c r="L126" s="137">
        <v>31</v>
      </c>
    </row>
    <row r="127" spans="1:12" x14ac:dyDescent="0.25">
      <c r="A127" s="142">
        <f t="shared" si="3"/>
        <v>44177</v>
      </c>
      <c r="B127" s="141">
        <v>44177</v>
      </c>
      <c r="C127" s="136" t="s">
        <v>9</v>
      </c>
      <c r="E127" s="137" t="s">
        <v>291</v>
      </c>
      <c r="G127" s="137">
        <v>1</v>
      </c>
      <c r="J127" s="137">
        <v>12</v>
      </c>
      <c r="K127" s="137">
        <v>5</v>
      </c>
      <c r="L127" s="137">
        <v>31</v>
      </c>
    </row>
    <row r="128" spans="1:12" x14ac:dyDescent="0.25">
      <c r="A128" s="142">
        <f t="shared" si="3"/>
        <v>44178</v>
      </c>
      <c r="B128" s="141">
        <v>44178</v>
      </c>
      <c r="C128" s="136" t="s">
        <v>10</v>
      </c>
      <c r="E128" s="137" t="s">
        <v>291</v>
      </c>
      <c r="G128" s="137">
        <v>1</v>
      </c>
      <c r="J128" s="137">
        <v>13</v>
      </c>
      <c r="K128" s="137">
        <v>5</v>
      </c>
      <c r="L128" s="137">
        <v>31</v>
      </c>
    </row>
    <row r="129" spans="1:12" x14ac:dyDescent="0.25">
      <c r="A129" s="142">
        <f t="shared" si="3"/>
        <v>44179</v>
      </c>
      <c r="B129" s="141">
        <v>44179</v>
      </c>
      <c r="C129" s="136" t="s">
        <v>4</v>
      </c>
      <c r="E129" s="137" t="s">
        <v>291</v>
      </c>
      <c r="F129" s="137">
        <v>1</v>
      </c>
      <c r="J129" s="137">
        <v>14</v>
      </c>
      <c r="K129" s="137">
        <v>5</v>
      </c>
      <c r="L129" s="137">
        <v>31</v>
      </c>
    </row>
    <row r="130" spans="1:12" x14ac:dyDescent="0.25">
      <c r="A130" s="142">
        <f t="shared" si="3"/>
        <v>44180</v>
      </c>
      <c r="B130" s="141">
        <v>44180</v>
      </c>
      <c r="C130" s="136" t="s">
        <v>5</v>
      </c>
      <c r="E130" s="137" t="s">
        <v>291</v>
      </c>
      <c r="F130" s="137">
        <v>1</v>
      </c>
      <c r="J130" s="137">
        <v>15</v>
      </c>
      <c r="K130" s="137">
        <v>5</v>
      </c>
      <c r="L130" s="137">
        <v>31</v>
      </c>
    </row>
    <row r="131" spans="1:12" x14ac:dyDescent="0.25">
      <c r="A131" s="142">
        <f t="shared" ref="A131:A194" si="4">B131</f>
        <v>44181</v>
      </c>
      <c r="B131" s="141">
        <v>44181</v>
      </c>
      <c r="C131" s="136" t="s">
        <v>6</v>
      </c>
      <c r="E131" s="137" t="s">
        <v>291</v>
      </c>
      <c r="F131" s="137">
        <v>1</v>
      </c>
      <c r="J131" s="137">
        <v>16</v>
      </c>
      <c r="K131" s="137">
        <v>5</v>
      </c>
      <c r="L131" s="137">
        <v>31</v>
      </c>
    </row>
    <row r="132" spans="1:12" x14ac:dyDescent="0.25">
      <c r="A132" s="142">
        <f t="shared" si="4"/>
        <v>44182</v>
      </c>
      <c r="B132" s="141">
        <v>44182</v>
      </c>
      <c r="C132" s="136" t="s">
        <v>7</v>
      </c>
      <c r="E132" s="137" t="s">
        <v>291</v>
      </c>
      <c r="F132" s="137">
        <v>1</v>
      </c>
      <c r="J132" s="137">
        <v>17</v>
      </c>
      <c r="K132" s="137">
        <v>5</v>
      </c>
      <c r="L132" s="137">
        <v>31</v>
      </c>
    </row>
    <row r="133" spans="1:12" x14ac:dyDescent="0.25">
      <c r="A133" s="142">
        <f t="shared" si="4"/>
        <v>44183</v>
      </c>
      <c r="B133" s="141">
        <v>44183</v>
      </c>
      <c r="C133" s="136" t="s">
        <v>8</v>
      </c>
      <c r="E133" s="137" t="s">
        <v>291</v>
      </c>
      <c r="F133" s="137">
        <v>1</v>
      </c>
      <c r="J133" s="137">
        <v>18</v>
      </c>
      <c r="K133" s="137">
        <v>5</v>
      </c>
      <c r="L133" s="137">
        <v>31</v>
      </c>
    </row>
    <row r="134" spans="1:12" x14ac:dyDescent="0.25">
      <c r="A134" s="142">
        <f t="shared" si="4"/>
        <v>44184</v>
      </c>
      <c r="B134" s="141">
        <v>44184</v>
      </c>
      <c r="C134" s="136" t="s">
        <v>9</v>
      </c>
      <c r="E134" s="137" t="s">
        <v>291</v>
      </c>
      <c r="G134" s="137">
        <v>1</v>
      </c>
      <c r="J134" s="137">
        <v>19</v>
      </c>
      <c r="K134" s="137">
        <v>5</v>
      </c>
      <c r="L134" s="137">
        <v>31</v>
      </c>
    </row>
    <row r="135" spans="1:12" x14ac:dyDescent="0.25">
      <c r="A135" s="142">
        <f t="shared" si="4"/>
        <v>44185</v>
      </c>
      <c r="B135" s="141">
        <v>44185</v>
      </c>
      <c r="C135" s="136" t="s">
        <v>10</v>
      </c>
      <c r="E135" s="137" t="s">
        <v>291</v>
      </c>
      <c r="G135" s="137">
        <v>1</v>
      </c>
      <c r="J135" s="137">
        <v>20</v>
      </c>
      <c r="K135" s="137">
        <v>5</v>
      </c>
      <c r="L135" s="137">
        <v>31</v>
      </c>
    </row>
    <row r="136" spans="1:12" x14ac:dyDescent="0.25">
      <c r="A136" s="142">
        <f t="shared" si="4"/>
        <v>44186</v>
      </c>
      <c r="B136" s="141">
        <v>44186</v>
      </c>
      <c r="C136" s="136" t="s">
        <v>4</v>
      </c>
      <c r="D136" s="137" t="s">
        <v>288</v>
      </c>
      <c r="E136" s="137" t="s">
        <v>291</v>
      </c>
      <c r="G136" s="137">
        <v>1</v>
      </c>
      <c r="J136" s="137">
        <v>21</v>
      </c>
      <c r="K136" s="137">
        <v>5</v>
      </c>
      <c r="L136" s="137">
        <v>31</v>
      </c>
    </row>
    <row r="137" spans="1:12" x14ac:dyDescent="0.25">
      <c r="A137" s="142">
        <f t="shared" si="4"/>
        <v>44187</v>
      </c>
      <c r="B137" s="141">
        <v>44187</v>
      </c>
      <c r="C137" s="136" t="s">
        <v>5</v>
      </c>
      <c r="D137" s="137" t="s">
        <v>288</v>
      </c>
      <c r="E137" s="137" t="s">
        <v>291</v>
      </c>
      <c r="G137" s="137">
        <v>1</v>
      </c>
      <c r="J137" s="137">
        <v>22</v>
      </c>
      <c r="K137" s="137">
        <v>5</v>
      </c>
      <c r="L137" s="137">
        <v>31</v>
      </c>
    </row>
    <row r="138" spans="1:12" x14ac:dyDescent="0.25">
      <c r="A138" s="142">
        <f t="shared" si="4"/>
        <v>44188</v>
      </c>
      <c r="B138" s="141">
        <v>44188</v>
      </c>
      <c r="C138" s="136" t="s">
        <v>6</v>
      </c>
      <c r="D138" s="137" t="s">
        <v>288</v>
      </c>
      <c r="E138" s="137" t="s">
        <v>291</v>
      </c>
      <c r="G138" s="137">
        <v>1</v>
      </c>
      <c r="J138" s="137">
        <v>23</v>
      </c>
      <c r="K138" s="137">
        <v>5</v>
      </c>
      <c r="L138" s="137">
        <v>31</v>
      </c>
    </row>
    <row r="139" spans="1:12" x14ac:dyDescent="0.25">
      <c r="A139" s="142">
        <f t="shared" si="4"/>
        <v>44189</v>
      </c>
      <c r="B139" s="141">
        <v>44189</v>
      </c>
      <c r="C139" s="136" t="s">
        <v>7</v>
      </c>
      <c r="D139" s="137" t="s">
        <v>288</v>
      </c>
      <c r="E139" s="137" t="s">
        <v>291</v>
      </c>
      <c r="G139" s="137">
        <v>1</v>
      </c>
      <c r="J139" s="137">
        <v>24</v>
      </c>
      <c r="K139" s="137">
        <v>5</v>
      </c>
      <c r="L139" s="137">
        <v>31</v>
      </c>
    </row>
    <row r="140" spans="1:12" x14ac:dyDescent="0.25">
      <c r="A140" s="142">
        <f t="shared" si="4"/>
        <v>44190</v>
      </c>
      <c r="B140" s="141">
        <v>44190</v>
      </c>
      <c r="C140" s="136" t="s">
        <v>8</v>
      </c>
      <c r="D140" s="137" t="s">
        <v>288</v>
      </c>
      <c r="E140" s="137" t="s">
        <v>291</v>
      </c>
      <c r="G140" s="137">
        <v>1</v>
      </c>
      <c r="J140" s="137">
        <v>25</v>
      </c>
      <c r="K140" s="137">
        <v>5</v>
      </c>
      <c r="L140" s="137">
        <v>31</v>
      </c>
    </row>
    <row r="141" spans="1:12" x14ac:dyDescent="0.25">
      <c r="A141" s="142">
        <f t="shared" si="4"/>
        <v>44191</v>
      </c>
      <c r="B141" s="141">
        <v>44191</v>
      </c>
      <c r="C141" s="136" t="s">
        <v>9</v>
      </c>
      <c r="E141" s="137" t="s">
        <v>291</v>
      </c>
      <c r="G141" s="137">
        <v>1</v>
      </c>
      <c r="J141" s="137">
        <v>26</v>
      </c>
      <c r="K141" s="137">
        <v>5</v>
      </c>
      <c r="L141" s="137">
        <v>31</v>
      </c>
    </row>
    <row r="142" spans="1:12" x14ac:dyDescent="0.25">
      <c r="A142" s="142">
        <f t="shared" si="4"/>
        <v>44192</v>
      </c>
      <c r="B142" s="141">
        <v>44192</v>
      </c>
      <c r="C142" s="136" t="s">
        <v>10</v>
      </c>
      <c r="E142" s="137" t="s">
        <v>291</v>
      </c>
      <c r="G142" s="137">
        <v>1</v>
      </c>
      <c r="J142" s="137">
        <v>27</v>
      </c>
      <c r="K142" s="137">
        <v>5</v>
      </c>
      <c r="L142" s="137">
        <v>31</v>
      </c>
    </row>
    <row r="143" spans="1:12" x14ac:dyDescent="0.25">
      <c r="A143" s="142">
        <f t="shared" si="4"/>
        <v>44193</v>
      </c>
      <c r="B143" s="141">
        <v>44193</v>
      </c>
      <c r="C143" s="136" t="s">
        <v>4</v>
      </c>
      <c r="D143" s="137" t="s">
        <v>288</v>
      </c>
      <c r="E143" s="137" t="s">
        <v>291</v>
      </c>
      <c r="G143" s="137">
        <v>1</v>
      </c>
      <c r="J143" s="137">
        <v>28</v>
      </c>
      <c r="K143" s="137">
        <v>5</v>
      </c>
      <c r="L143" s="137">
        <v>31</v>
      </c>
    </row>
    <row r="144" spans="1:12" x14ac:dyDescent="0.25">
      <c r="A144" s="142">
        <f t="shared" si="4"/>
        <v>44194</v>
      </c>
      <c r="B144" s="141">
        <v>44194</v>
      </c>
      <c r="C144" s="136" t="s">
        <v>5</v>
      </c>
      <c r="D144" s="137" t="s">
        <v>288</v>
      </c>
      <c r="E144" s="137" t="s">
        <v>291</v>
      </c>
      <c r="G144" s="137">
        <v>1</v>
      </c>
      <c r="J144" s="137">
        <v>29</v>
      </c>
      <c r="K144" s="137">
        <v>5</v>
      </c>
      <c r="L144" s="137">
        <v>31</v>
      </c>
    </row>
    <row r="145" spans="1:12" x14ac:dyDescent="0.25">
      <c r="A145" s="142">
        <f t="shared" si="4"/>
        <v>44195</v>
      </c>
      <c r="B145" s="141">
        <v>44195</v>
      </c>
      <c r="C145" s="136" t="s">
        <v>6</v>
      </c>
      <c r="D145" s="137" t="s">
        <v>289</v>
      </c>
      <c r="E145" s="137" t="s">
        <v>291</v>
      </c>
      <c r="G145" s="137">
        <v>1</v>
      </c>
      <c r="J145" s="137">
        <v>30</v>
      </c>
      <c r="K145" s="137">
        <v>5</v>
      </c>
      <c r="L145" s="137">
        <v>31</v>
      </c>
    </row>
    <row r="146" spans="1:12" x14ac:dyDescent="0.25">
      <c r="A146" s="142">
        <f t="shared" si="4"/>
        <v>44196</v>
      </c>
      <c r="B146" s="141">
        <v>44196</v>
      </c>
      <c r="C146" s="136" t="s">
        <v>7</v>
      </c>
      <c r="D146" s="137" t="s">
        <v>289</v>
      </c>
      <c r="E146" s="137" t="s">
        <v>291</v>
      </c>
      <c r="G146" s="137">
        <v>1</v>
      </c>
      <c r="J146" s="137">
        <v>31</v>
      </c>
      <c r="K146" s="137">
        <v>5</v>
      </c>
      <c r="L146" s="137">
        <v>31</v>
      </c>
    </row>
    <row r="147" spans="1:12" x14ac:dyDescent="0.25">
      <c r="A147" s="142">
        <f t="shared" si="4"/>
        <v>44197</v>
      </c>
      <c r="B147" s="141">
        <v>44197</v>
      </c>
      <c r="C147" s="136" t="s">
        <v>8</v>
      </c>
      <c r="D147" s="137" t="s">
        <v>289</v>
      </c>
      <c r="E147" s="137" t="s">
        <v>292</v>
      </c>
      <c r="G147" s="137">
        <v>1</v>
      </c>
      <c r="J147" s="137">
        <v>1</v>
      </c>
      <c r="K147" s="137">
        <v>6</v>
      </c>
      <c r="L147" s="137">
        <v>31</v>
      </c>
    </row>
    <row r="148" spans="1:12" x14ac:dyDescent="0.25">
      <c r="A148" s="142">
        <f t="shared" si="4"/>
        <v>44198</v>
      </c>
      <c r="B148" s="141">
        <v>44198</v>
      </c>
      <c r="C148" s="136" t="s">
        <v>9</v>
      </c>
      <c r="E148" s="137" t="s">
        <v>292</v>
      </c>
      <c r="G148" s="137">
        <v>1</v>
      </c>
      <c r="J148" s="137">
        <v>2</v>
      </c>
      <c r="K148" s="137">
        <v>6</v>
      </c>
      <c r="L148" s="137">
        <v>31</v>
      </c>
    </row>
    <row r="149" spans="1:12" x14ac:dyDescent="0.25">
      <c r="A149" s="142">
        <f t="shared" si="4"/>
        <v>44199</v>
      </c>
      <c r="B149" s="141">
        <v>44199</v>
      </c>
      <c r="C149" s="136" t="s">
        <v>10</v>
      </c>
      <c r="E149" s="137" t="s">
        <v>292</v>
      </c>
      <c r="F149" s="137" t="s">
        <v>285</v>
      </c>
      <c r="G149" s="137">
        <v>1</v>
      </c>
      <c r="J149" s="137">
        <v>3</v>
      </c>
      <c r="K149" s="137">
        <v>6</v>
      </c>
      <c r="L149" s="137">
        <v>31</v>
      </c>
    </row>
    <row r="150" spans="1:12" x14ac:dyDescent="0.25">
      <c r="A150" s="142">
        <f t="shared" si="4"/>
        <v>44200</v>
      </c>
      <c r="B150" s="141">
        <v>44200</v>
      </c>
      <c r="C150" s="136" t="s">
        <v>4</v>
      </c>
      <c r="D150" s="137" t="s">
        <v>289</v>
      </c>
      <c r="E150" s="137" t="s">
        <v>292</v>
      </c>
      <c r="G150" s="137">
        <v>1</v>
      </c>
      <c r="J150" s="137">
        <v>4</v>
      </c>
      <c r="K150" s="137">
        <v>6</v>
      </c>
      <c r="L150" s="137">
        <v>31</v>
      </c>
    </row>
    <row r="151" spans="1:12" x14ac:dyDescent="0.25">
      <c r="A151" s="142">
        <f t="shared" si="4"/>
        <v>44201</v>
      </c>
      <c r="B151" s="141">
        <v>44201</v>
      </c>
      <c r="C151" s="136" t="s">
        <v>5</v>
      </c>
      <c r="E151" s="137" t="s">
        <v>292</v>
      </c>
      <c r="F151" s="137">
        <v>1</v>
      </c>
      <c r="J151" s="137">
        <v>5</v>
      </c>
      <c r="K151" s="137">
        <v>6</v>
      </c>
      <c r="L151" s="137">
        <v>31</v>
      </c>
    </row>
    <row r="152" spans="1:12" x14ac:dyDescent="0.25">
      <c r="A152" s="142">
        <f t="shared" si="4"/>
        <v>44202</v>
      </c>
      <c r="B152" s="141">
        <v>44202</v>
      </c>
      <c r="C152" s="136" t="s">
        <v>6</v>
      </c>
      <c r="E152" s="137" t="s">
        <v>292</v>
      </c>
      <c r="F152" s="137">
        <v>1</v>
      </c>
      <c r="J152" s="137">
        <v>6</v>
      </c>
      <c r="K152" s="137">
        <v>6</v>
      </c>
      <c r="L152" s="137">
        <v>31</v>
      </c>
    </row>
    <row r="153" spans="1:12" x14ac:dyDescent="0.25">
      <c r="A153" s="142">
        <f t="shared" si="4"/>
        <v>44203</v>
      </c>
      <c r="B153" s="141">
        <v>44203</v>
      </c>
      <c r="C153" s="136" t="s">
        <v>7</v>
      </c>
      <c r="E153" s="137" t="s">
        <v>292</v>
      </c>
      <c r="F153" s="137">
        <v>1</v>
      </c>
      <c r="J153" s="137">
        <v>7</v>
      </c>
      <c r="K153" s="137">
        <v>6</v>
      </c>
      <c r="L153" s="137">
        <v>31</v>
      </c>
    </row>
    <row r="154" spans="1:12" x14ac:dyDescent="0.25">
      <c r="A154" s="142">
        <f t="shared" si="4"/>
        <v>44204</v>
      </c>
      <c r="B154" s="141">
        <v>44204</v>
      </c>
      <c r="C154" s="136" t="s">
        <v>8</v>
      </c>
      <c r="E154" s="137" t="s">
        <v>292</v>
      </c>
      <c r="F154" s="137">
        <v>1</v>
      </c>
      <c r="J154" s="137">
        <v>8</v>
      </c>
      <c r="K154" s="137">
        <v>6</v>
      </c>
      <c r="L154" s="137">
        <v>31</v>
      </c>
    </row>
    <row r="155" spans="1:12" x14ac:dyDescent="0.25">
      <c r="A155" s="142">
        <f t="shared" si="4"/>
        <v>44205</v>
      </c>
      <c r="B155" s="141">
        <v>44205</v>
      </c>
      <c r="C155" s="136" t="s">
        <v>9</v>
      </c>
      <c r="E155" s="137" t="s">
        <v>292</v>
      </c>
      <c r="G155" s="137">
        <v>1</v>
      </c>
      <c r="J155" s="137">
        <v>9</v>
      </c>
      <c r="K155" s="137">
        <v>6</v>
      </c>
      <c r="L155" s="137">
        <v>31</v>
      </c>
    </row>
    <row r="156" spans="1:12" x14ac:dyDescent="0.25">
      <c r="A156" s="142">
        <f t="shared" si="4"/>
        <v>44206</v>
      </c>
      <c r="B156" s="141">
        <v>44206</v>
      </c>
      <c r="C156" s="136" t="s">
        <v>10</v>
      </c>
      <c r="E156" s="137" t="s">
        <v>292</v>
      </c>
      <c r="G156" s="137">
        <v>1</v>
      </c>
      <c r="J156" s="137">
        <v>10</v>
      </c>
      <c r="K156" s="137">
        <v>6</v>
      </c>
      <c r="L156" s="137">
        <v>31</v>
      </c>
    </row>
    <row r="157" spans="1:12" x14ac:dyDescent="0.25">
      <c r="A157" s="142">
        <f t="shared" si="4"/>
        <v>44207</v>
      </c>
      <c r="B157" s="141">
        <v>44207</v>
      </c>
      <c r="C157" s="136" t="s">
        <v>4</v>
      </c>
      <c r="E157" s="137" t="s">
        <v>292</v>
      </c>
      <c r="F157" s="137">
        <v>1</v>
      </c>
      <c r="G157" s="140"/>
      <c r="J157" s="137">
        <v>11</v>
      </c>
      <c r="K157" s="137">
        <v>6</v>
      </c>
      <c r="L157" s="137">
        <v>31</v>
      </c>
    </row>
    <row r="158" spans="1:12" x14ac:dyDescent="0.25">
      <c r="A158" s="142">
        <f t="shared" si="4"/>
        <v>44208</v>
      </c>
      <c r="B158" s="141">
        <v>44208</v>
      </c>
      <c r="C158" s="136" t="s">
        <v>5</v>
      </c>
      <c r="E158" s="137" t="s">
        <v>292</v>
      </c>
      <c r="F158" s="137">
        <v>1</v>
      </c>
      <c r="J158" s="137">
        <v>12</v>
      </c>
      <c r="K158" s="137">
        <v>6</v>
      </c>
      <c r="L158" s="137">
        <v>31</v>
      </c>
    </row>
    <row r="159" spans="1:12" x14ac:dyDescent="0.25">
      <c r="A159" s="142">
        <f t="shared" si="4"/>
        <v>44209</v>
      </c>
      <c r="B159" s="141">
        <v>44209</v>
      </c>
      <c r="C159" s="136" t="s">
        <v>6</v>
      </c>
      <c r="E159" s="137" t="s">
        <v>292</v>
      </c>
      <c r="F159" s="137">
        <v>1</v>
      </c>
      <c r="J159" s="137">
        <v>13</v>
      </c>
      <c r="K159" s="137">
        <v>6</v>
      </c>
      <c r="L159" s="137">
        <v>31</v>
      </c>
    </row>
    <row r="160" spans="1:12" x14ac:dyDescent="0.25">
      <c r="A160" s="142">
        <f t="shared" si="4"/>
        <v>44210</v>
      </c>
      <c r="B160" s="141">
        <v>44210</v>
      </c>
      <c r="C160" s="136" t="s">
        <v>7</v>
      </c>
      <c r="E160" s="137" t="s">
        <v>292</v>
      </c>
      <c r="F160" s="137">
        <v>1</v>
      </c>
      <c r="J160" s="137">
        <v>14</v>
      </c>
      <c r="K160" s="137">
        <v>6</v>
      </c>
      <c r="L160" s="137">
        <v>31</v>
      </c>
    </row>
    <row r="161" spans="1:13" x14ac:dyDescent="0.25">
      <c r="A161" s="142">
        <f t="shared" si="4"/>
        <v>44211</v>
      </c>
      <c r="B161" s="141">
        <v>44211</v>
      </c>
      <c r="C161" s="136" t="s">
        <v>8</v>
      </c>
      <c r="E161" s="137" t="s">
        <v>292</v>
      </c>
      <c r="F161" s="137">
        <v>1</v>
      </c>
      <c r="J161" s="137">
        <v>15</v>
      </c>
      <c r="K161" s="137">
        <v>6</v>
      </c>
      <c r="L161" s="137">
        <v>31</v>
      </c>
      <c r="M161" s="137" t="s">
        <v>373</v>
      </c>
    </row>
    <row r="162" spans="1:13" x14ac:dyDescent="0.25">
      <c r="A162" s="142">
        <f t="shared" si="4"/>
        <v>44212</v>
      </c>
      <c r="B162" s="141">
        <v>44212</v>
      </c>
      <c r="C162" s="136" t="s">
        <v>9</v>
      </c>
      <c r="E162" s="137" t="s">
        <v>292</v>
      </c>
      <c r="G162" s="137">
        <v>1</v>
      </c>
      <c r="J162" s="137">
        <v>16</v>
      </c>
      <c r="K162" s="137">
        <v>6</v>
      </c>
      <c r="L162" s="137">
        <v>31</v>
      </c>
    </row>
    <row r="163" spans="1:13" x14ac:dyDescent="0.25">
      <c r="A163" s="142">
        <f t="shared" si="4"/>
        <v>44213</v>
      </c>
      <c r="B163" s="141">
        <v>44213</v>
      </c>
      <c r="C163" s="136" t="s">
        <v>10</v>
      </c>
      <c r="E163" s="137" t="s">
        <v>292</v>
      </c>
      <c r="F163" s="137" t="s">
        <v>285</v>
      </c>
      <c r="G163" s="137">
        <v>1</v>
      </c>
      <c r="J163" s="137">
        <v>17</v>
      </c>
      <c r="K163" s="137">
        <v>6</v>
      </c>
      <c r="L163" s="137">
        <v>31</v>
      </c>
    </row>
    <row r="164" spans="1:13" x14ac:dyDescent="0.25">
      <c r="A164" s="142">
        <f t="shared" si="4"/>
        <v>44214</v>
      </c>
      <c r="B164" s="141">
        <v>44214</v>
      </c>
      <c r="C164" s="136" t="s">
        <v>4</v>
      </c>
      <c r="E164" s="137" t="s">
        <v>292</v>
      </c>
      <c r="F164" s="137">
        <v>1</v>
      </c>
      <c r="G164" s="140"/>
      <c r="J164" s="137">
        <v>18</v>
      </c>
      <c r="K164" s="137">
        <v>6</v>
      </c>
      <c r="L164" s="137">
        <v>31</v>
      </c>
    </row>
    <row r="165" spans="1:13" x14ac:dyDescent="0.25">
      <c r="A165" s="142">
        <f t="shared" si="4"/>
        <v>44215</v>
      </c>
      <c r="B165" s="141">
        <v>44215</v>
      </c>
      <c r="C165" s="136" t="s">
        <v>5</v>
      </c>
      <c r="E165" s="137" t="s">
        <v>292</v>
      </c>
      <c r="F165" s="137">
        <v>1</v>
      </c>
      <c r="J165" s="137">
        <v>19</v>
      </c>
      <c r="K165" s="137">
        <v>6</v>
      </c>
      <c r="L165" s="137">
        <v>31</v>
      </c>
    </row>
    <row r="166" spans="1:13" x14ac:dyDescent="0.25">
      <c r="A166" s="142">
        <f t="shared" si="4"/>
        <v>44216</v>
      </c>
      <c r="B166" s="141">
        <v>44216</v>
      </c>
      <c r="C166" s="136" t="s">
        <v>6</v>
      </c>
      <c r="E166" s="137" t="s">
        <v>292</v>
      </c>
      <c r="F166" s="137">
        <v>1</v>
      </c>
      <c r="J166" s="137">
        <v>20</v>
      </c>
      <c r="K166" s="137">
        <v>6</v>
      </c>
      <c r="L166" s="137">
        <v>31</v>
      </c>
    </row>
    <row r="167" spans="1:13" x14ac:dyDescent="0.25">
      <c r="A167" s="142">
        <f t="shared" si="4"/>
        <v>44217</v>
      </c>
      <c r="B167" s="141">
        <v>44217</v>
      </c>
      <c r="C167" s="136" t="s">
        <v>7</v>
      </c>
      <c r="E167" s="137" t="s">
        <v>292</v>
      </c>
      <c r="F167" s="137">
        <v>1</v>
      </c>
      <c r="J167" s="137">
        <v>21</v>
      </c>
      <c r="K167" s="137">
        <v>6</v>
      </c>
      <c r="L167" s="137">
        <v>31</v>
      </c>
    </row>
    <row r="168" spans="1:13" x14ac:dyDescent="0.25">
      <c r="A168" s="142">
        <f t="shared" si="4"/>
        <v>44218</v>
      </c>
      <c r="B168" s="141">
        <v>44218</v>
      </c>
      <c r="C168" s="136" t="s">
        <v>8</v>
      </c>
      <c r="E168" s="137" t="s">
        <v>292</v>
      </c>
      <c r="F168" s="137">
        <v>1</v>
      </c>
      <c r="J168" s="137">
        <v>22</v>
      </c>
      <c r="K168" s="137">
        <v>6</v>
      </c>
      <c r="L168" s="137">
        <v>31</v>
      </c>
    </row>
    <row r="169" spans="1:13" x14ac:dyDescent="0.25">
      <c r="A169" s="142">
        <f t="shared" si="4"/>
        <v>44219</v>
      </c>
      <c r="B169" s="141">
        <v>44219</v>
      </c>
      <c r="C169" s="136" t="s">
        <v>9</v>
      </c>
      <c r="E169" s="137" t="s">
        <v>292</v>
      </c>
      <c r="G169" s="137">
        <v>1</v>
      </c>
      <c r="J169" s="137">
        <v>23</v>
      </c>
      <c r="K169" s="137">
        <v>6</v>
      </c>
      <c r="L169" s="137">
        <v>31</v>
      </c>
    </row>
    <row r="170" spans="1:13" x14ac:dyDescent="0.25">
      <c r="A170" s="142">
        <f t="shared" si="4"/>
        <v>44220</v>
      </c>
      <c r="B170" s="141">
        <v>44220</v>
      </c>
      <c r="C170" s="136" t="s">
        <v>10</v>
      </c>
      <c r="E170" s="137" t="s">
        <v>292</v>
      </c>
      <c r="G170" s="137">
        <v>1</v>
      </c>
      <c r="J170" s="137">
        <v>24</v>
      </c>
      <c r="K170" s="137">
        <v>6</v>
      </c>
      <c r="L170" s="137">
        <v>31</v>
      </c>
    </row>
    <row r="171" spans="1:13" x14ac:dyDescent="0.25">
      <c r="A171" s="142">
        <f t="shared" si="4"/>
        <v>44221</v>
      </c>
      <c r="B171" s="141">
        <v>44221</v>
      </c>
      <c r="C171" s="136" t="s">
        <v>4</v>
      </c>
      <c r="E171" s="137" t="s">
        <v>292</v>
      </c>
      <c r="F171" s="137">
        <v>1</v>
      </c>
      <c r="G171" s="140"/>
      <c r="J171" s="137">
        <v>25</v>
      </c>
      <c r="K171" s="137">
        <v>6</v>
      </c>
      <c r="L171" s="137">
        <v>31</v>
      </c>
    </row>
    <row r="172" spans="1:13" x14ac:dyDescent="0.25">
      <c r="A172" s="142">
        <f t="shared" si="4"/>
        <v>44222</v>
      </c>
      <c r="B172" s="141">
        <v>44222</v>
      </c>
      <c r="C172" s="136" t="s">
        <v>5</v>
      </c>
      <c r="E172" s="137" t="s">
        <v>292</v>
      </c>
      <c r="F172" s="137">
        <v>1</v>
      </c>
      <c r="J172" s="137">
        <v>26</v>
      </c>
      <c r="K172" s="137">
        <v>6</v>
      </c>
      <c r="L172" s="137">
        <v>31</v>
      </c>
    </row>
    <row r="173" spans="1:13" x14ac:dyDescent="0.25">
      <c r="A173" s="142">
        <f t="shared" si="4"/>
        <v>44223</v>
      </c>
      <c r="B173" s="141">
        <v>44223</v>
      </c>
      <c r="C173" s="136" t="s">
        <v>6</v>
      </c>
      <c r="E173" s="137" t="s">
        <v>292</v>
      </c>
      <c r="F173" s="137">
        <v>1</v>
      </c>
      <c r="J173" s="137">
        <v>27</v>
      </c>
      <c r="K173" s="137">
        <v>6</v>
      </c>
      <c r="L173" s="137">
        <v>31</v>
      </c>
    </row>
    <row r="174" spans="1:13" x14ac:dyDescent="0.25">
      <c r="A174" s="142">
        <f t="shared" si="4"/>
        <v>44224</v>
      </c>
      <c r="B174" s="141">
        <v>44224</v>
      </c>
      <c r="C174" s="136" t="s">
        <v>7</v>
      </c>
      <c r="E174" s="137" t="s">
        <v>292</v>
      </c>
      <c r="F174" s="137">
        <v>1</v>
      </c>
      <c r="J174" s="137">
        <v>28</v>
      </c>
      <c r="K174" s="137">
        <v>6</v>
      </c>
      <c r="L174" s="137">
        <v>31</v>
      </c>
    </row>
    <row r="175" spans="1:13" x14ac:dyDescent="0.25">
      <c r="A175" s="142">
        <f t="shared" si="4"/>
        <v>44225</v>
      </c>
      <c r="B175" s="141">
        <v>44225</v>
      </c>
      <c r="C175" s="136" t="s">
        <v>8</v>
      </c>
      <c r="E175" s="137" t="s">
        <v>292</v>
      </c>
      <c r="F175" s="137">
        <v>1</v>
      </c>
      <c r="J175" s="137">
        <v>29</v>
      </c>
      <c r="K175" s="137">
        <v>6</v>
      </c>
      <c r="L175" s="137">
        <v>31</v>
      </c>
    </row>
    <row r="176" spans="1:13" x14ac:dyDescent="0.25">
      <c r="A176" s="142">
        <f t="shared" si="4"/>
        <v>44226</v>
      </c>
      <c r="B176" s="141">
        <v>44226</v>
      </c>
      <c r="C176" s="136" t="s">
        <v>9</v>
      </c>
      <c r="E176" s="137" t="s">
        <v>292</v>
      </c>
      <c r="G176" s="137">
        <v>1</v>
      </c>
      <c r="J176" s="137">
        <v>30</v>
      </c>
      <c r="K176" s="137">
        <v>6</v>
      </c>
      <c r="L176" s="137">
        <v>31</v>
      </c>
    </row>
    <row r="177" spans="1:13" x14ac:dyDescent="0.25">
      <c r="A177" s="142">
        <f t="shared" si="4"/>
        <v>44227</v>
      </c>
      <c r="B177" s="141">
        <v>44227</v>
      </c>
      <c r="C177" s="136" t="s">
        <v>10</v>
      </c>
      <c r="E177" s="137" t="s">
        <v>292</v>
      </c>
      <c r="F177" s="137" t="s">
        <v>285</v>
      </c>
      <c r="G177" s="137">
        <v>1</v>
      </c>
      <c r="J177" s="137">
        <v>31</v>
      </c>
      <c r="K177" s="137">
        <v>6</v>
      </c>
      <c r="L177" s="137">
        <v>31</v>
      </c>
    </row>
    <row r="178" spans="1:13" x14ac:dyDescent="0.25">
      <c r="A178" s="142">
        <f t="shared" si="4"/>
        <v>44228</v>
      </c>
      <c r="B178" s="141">
        <v>44228</v>
      </c>
      <c r="C178" s="136" t="s">
        <v>4</v>
      </c>
      <c r="E178" s="137" t="s">
        <v>293</v>
      </c>
      <c r="F178" s="137">
        <v>1</v>
      </c>
      <c r="G178" s="140"/>
      <c r="J178" s="137">
        <v>1</v>
      </c>
      <c r="K178" s="137">
        <v>7</v>
      </c>
      <c r="L178" s="137">
        <v>28</v>
      </c>
    </row>
    <row r="179" spans="1:13" x14ac:dyDescent="0.25">
      <c r="A179" s="142">
        <f t="shared" si="4"/>
        <v>44229</v>
      </c>
      <c r="B179" s="141">
        <v>44229</v>
      </c>
      <c r="C179" s="136" t="s">
        <v>5</v>
      </c>
      <c r="E179" s="137" t="s">
        <v>293</v>
      </c>
      <c r="F179" s="137">
        <v>1</v>
      </c>
      <c r="J179" s="137">
        <v>2</v>
      </c>
      <c r="K179" s="137">
        <v>7</v>
      </c>
      <c r="L179" s="137">
        <v>28</v>
      </c>
    </row>
    <row r="180" spans="1:13" x14ac:dyDescent="0.25">
      <c r="A180" s="142">
        <f t="shared" si="4"/>
        <v>44230</v>
      </c>
      <c r="B180" s="141">
        <v>44230</v>
      </c>
      <c r="C180" s="136" t="s">
        <v>6</v>
      </c>
      <c r="E180" s="137" t="s">
        <v>293</v>
      </c>
      <c r="F180" s="137">
        <v>1</v>
      </c>
      <c r="J180" s="137">
        <v>3</v>
      </c>
      <c r="K180" s="137">
        <v>7</v>
      </c>
      <c r="L180" s="137">
        <v>28</v>
      </c>
    </row>
    <row r="181" spans="1:13" x14ac:dyDescent="0.25">
      <c r="A181" s="142">
        <f t="shared" si="4"/>
        <v>44231</v>
      </c>
      <c r="B181" s="141">
        <v>44231</v>
      </c>
      <c r="C181" s="136" t="s">
        <v>7</v>
      </c>
      <c r="E181" s="137" t="s">
        <v>293</v>
      </c>
      <c r="F181" s="137">
        <v>1</v>
      </c>
      <c r="J181" s="137">
        <v>4</v>
      </c>
      <c r="K181" s="137">
        <v>7</v>
      </c>
      <c r="L181" s="137">
        <v>28</v>
      </c>
    </row>
    <row r="182" spans="1:13" x14ac:dyDescent="0.25">
      <c r="A182" s="142">
        <f t="shared" si="4"/>
        <v>44232</v>
      </c>
      <c r="B182" s="141">
        <v>44232</v>
      </c>
      <c r="C182" s="136" t="s">
        <v>8</v>
      </c>
      <c r="E182" s="137" t="s">
        <v>293</v>
      </c>
      <c r="F182" s="137">
        <v>1</v>
      </c>
      <c r="J182" s="137">
        <v>5</v>
      </c>
      <c r="K182" s="137">
        <v>7</v>
      </c>
      <c r="L182" s="137">
        <v>28</v>
      </c>
    </row>
    <row r="183" spans="1:13" x14ac:dyDescent="0.25">
      <c r="A183" s="142">
        <f t="shared" si="4"/>
        <v>44233</v>
      </c>
      <c r="B183" s="141">
        <v>44233</v>
      </c>
      <c r="C183" s="136" t="s">
        <v>9</v>
      </c>
      <c r="E183" s="137" t="s">
        <v>293</v>
      </c>
      <c r="G183" s="137">
        <v>1</v>
      </c>
      <c r="J183" s="137">
        <v>6</v>
      </c>
      <c r="K183" s="137">
        <v>7</v>
      </c>
      <c r="L183" s="137">
        <v>28</v>
      </c>
    </row>
    <row r="184" spans="1:13" x14ac:dyDescent="0.25">
      <c r="A184" s="142">
        <f t="shared" si="4"/>
        <v>44234</v>
      </c>
      <c r="B184" s="141">
        <v>44234</v>
      </c>
      <c r="C184" s="136" t="s">
        <v>10</v>
      </c>
      <c r="E184" s="137" t="s">
        <v>293</v>
      </c>
      <c r="G184" s="137">
        <v>1</v>
      </c>
      <c r="J184" s="137">
        <v>7</v>
      </c>
      <c r="K184" s="137">
        <v>7</v>
      </c>
      <c r="L184" s="137">
        <v>28</v>
      </c>
    </row>
    <row r="185" spans="1:13" x14ac:dyDescent="0.25">
      <c r="A185" s="142">
        <f t="shared" si="4"/>
        <v>44235</v>
      </c>
      <c r="B185" s="141">
        <v>44235</v>
      </c>
      <c r="C185" s="136" t="s">
        <v>4</v>
      </c>
      <c r="E185" s="137" t="s">
        <v>293</v>
      </c>
      <c r="F185" s="137">
        <v>1</v>
      </c>
      <c r="J185" s="137">
        <v>8</v>
      </c>
      <c r="K185" s="137">
        <v>7</v>
      </c>
      <c r="L185" s="137">
        <v>28</v>
      </c>
    </row>
    <row r="186" spans="1:13" x14ac:dyDescent="0.25">
      <c r="A186" s="142">
        <f t="shared" si="4"/>
        <v>44236</v>
      </c>
      <c r="B186" s="141">
        <v>44236</v>
      </c>
      <c r="C186" s="136" t="s">
        <v>5</v>
      </c>
      <c r="E186" s="137" t="s">
        <v>293</v>
      </c>
      <c r="F186" s="137">
        <v>1</v>
      </c>
      <c r="J186" s="137">
        <v>9</v>
      </c>
      <c r="K186" s="137">
        <v>7</v>
      </c>
      <c r="L186" s="137">
        <v>28</v>
      </c>
    </row>
    <row r="187" spans="1:13" x14ac:dyDescent="0.25">
      <c r="A187" s="142">
        <f t="shared" si="4"/>
        <v>44237</v>
      </c>
      <c r="B187" s="141">
        <v>44237</v>
      </c>
      <c r="C187" s="136" t="s">
        <v>6</v>
      </c>
      <c r="E187" s="137" t="s">
        <v>293</v>
      </c>
      <c r="F187" s="137">
        <v>1</v>
      </c>
      <c r="J187" s="137">
        <v>10</v>
      </c>
      <c r="K187" s="137">
        <v>7</v>
      </c>
      <c r="L187" s="137">
        <v>28</v>
      </c>
    </row>
    <row r="188" spans="1:13" x14ac:dyDescent="0.25">
      <c r="A188" s="142">
        <f t="shared" si="4"/>
        <v>44238</v>
      </c>
      <c r="B188" s="141">
        <v>44238</v>
      </c>
      <c r="C188" s="136" t="s">
        <v>7</v>
      </c>
      <c r="E188" s="137" t="s">
        <v>293</v>
      </c>
      <c r="F188" s="137">
        <v>1</v>
      </c>
      <c r="J188" s="137">
        <v>11</v>
      </c>
      <c r="K188" s="137">
        <v>7</v>
      </c>
      <c r="L188" s="137">
        <v>28</v>
      </c>
    </row>
    <row r="189" spans="1:13" x14ac:dyDescent="0.25">
      <c r="A189" s="142">
        <f t="shared" si="4"/>
        <v>44239</v>
      </c>
      <c r="B189" s="141">
        <v>44239</v>
      </c>
      <c r="C189" s="136" t="s">
        <v>8</v>
      </c>
      <c r="E189" s="137" t="s">
        <v>293</v>
      </c>
      <c r="F189" s="137">
        <v>1</v>
      </c>
      <c r="J189" s="137">
        <v>12</v>
      </c>
      <c r="K189" s="137">
        <v>7</v>
      </c>
      <c r="L189" s="137">
        <v>28</v>
      </c>
    </row>
    <row r="190" spans="1:13" x14ac:dyDescent="0.25">
      <c r="A190" s="142">
        <f t="shared" si="4"/>
        <v>44240</v>
      </c>
      <c r="B190" s="141">
        <v>44240</v>
      </c>
      <c r="C190" s="136" t="s">
        <v>9</v>
      </c>
      <c r="E190" s="137" t="s">
        <v>293</v>
      </c>
      <c r="G190" s="137">
        <v>1</v>
      </c>
      <c r="J190" s="137">
        <v>13</v>
      </c>
      <c r="K190" s="137">
        <v>7</v>
      </c>
      <c r="L190" s="137">
        <v>28</v>
      </c>
    </row>
    <row r="191" spans="1:13" x14ac:dyDescent="0.25">
      <c r="A191" s="142">
        <f t="shared" si="4"/>
        <v>44241</v>
      </c>
      <c r="B191" s="141">
        <v>44241</v>
      </c>
      <c r="C191" s="136" t="s">
        <v>10</v>
      </c>
      <c r="E191" s="137" t="s">
        <v>293</v>
      </c>
      <c r="F191" s="137" t="s">
        <v>285</v>
      </c>
      <c r="G191" s="137">
        <v>1</v>
      </c>
      <c r="J191" s="137">
        <v>14</v>
      </c>
      <c r="K191" s="137">
        <v>7</v>
      </c>
      <c r="L191" s="137">
        <v>28</v>
      </c>
    </row>
    <row r="192" spans="1:13" x14ac:dyDescent="0.25">
      <c r="A192" s="142">
        <f t="shared" si="4"/>
        <v>44242</v>
      </c>
      <c r="B192" s="141">
        <v>44242</v>
      </c>
      <c r="C192" s="136" t="s">
        <v>4</v>
      </c>
      <c r="D192" s="137" t="s">
        <v>289</v>
      </c>
      <c r="E192" s="137" t="s">
        <v>293</v>
      </c>
      <c r="G192" s="137">
        <v>1</v>
      </c>
      <c r="J192" s="137">
        <v>15</v>
      </c>
      <c r="K192" s="137">
        <v>7</v>
      </c>
      <c r="L192" s="137">
        <v>28</v>
      </c>
      <c r="M192" s="137" t="s">
        <v>373</v>
      </c>
    </row>
    <row r="193" spans="1:12" s="140" customFormat="1" x14ac:dyDescent="0.25">
      <c r="A193" s="144">
        <f t="shared" si="4"/>
        <v>44243</v>
      </c>
      <c r="B193" s="138">
        <v>44243</v>
      </c>
      <c r="C193" s="139" t="s">
        <v>5</v>
      </c>
      <c r="E193" s="140" t="s">
        <v>293</v>
      </c>
      <c r="F193" s="140">
        <v>1</v>
      </c>
      <c r="J193" s="140">
        <v>16</v>
      </c>
      <c r="K193" s="140">
        <v>7</v>
      </c>
      <c r="L193" s="140">
        <v>28</v>
      </c>
    </row>
    <row r="194" spans="1:12" s="140" customFormat="1" x14ac:dyDescent="0.25">
      <c r="A194" s="144">
        <f t="shared" si="4"/>
        <v>44244</v>
      </c>
      <c r="B194" s="138">
        <v>44244</v>
      </c>
      <c r="C194" s="139" t="s">
        <v>6</v>
      </c>
      <c r="E194" s="140" t="s">
        <v>293</v>
      </c>
      <c r="F194" s="140">
        <v>1</v>
      </c>
      <c r="J194" s="140">
        <v>17</v>
      </c>
      <c r="K194" s="140">
        <v>7</v>
      </c>
      <c r="L194" s="140">
        <v>28</v>
      </c>
    </row>
    <row r="195" spans="1:12" x14ac:dyDescent="0.25">
      <c r="A195" s="142">
        <f t="shared" ref="A195:A258" si="5">B195</f>
        <v>44245</v>
      </c>
      <c r="B195" s="141">
        <v>44245</v>
      </c>
      <c r="C195" s="136" t="s">
        <v>7</v>
      </c>
      <c r="E195" s="137" t="s">
        <v>293</v>
      </c>
      <c r="F195" s="137">
        <v>1</v>
      </c>
      <c r="J195" s="137">
        <v>18</v>
      </c>
      <c r="K195" s="137">
        <v>7</v>
      </c>
      <c r="L195" s="137">
        <v>28</v>
      </c>
    </row>
    <row r="196" spans="1:12" x14ac:dyDescent="0.25">
      <c r="A196" s="142">
        <f t="shared" si="5"/>
        <v>44246</v>
      </c>
      <c r="B196" s="141">
        <v>44246</v>
      </c>
      <c r="C196" s="136" t="s">
        <v>8</v>
      </c>
      <c r="E196" s="137" t="s">
        <v>293</v>
      </c>
      <c r="F196" s="137">
        <v>1</v>
      </c>
      <c r="J196" s="137">
        <v>19</v>
      </c>
      <c r="K196" s="137">
        <v>7</v>
      </c>
      <c r="L196" s="137">
        <v>28</v>
      </c>
    </row>
    <row r="197" spans="1:12" x14ac:dyDescent="0.25">
      <c r="A197" s="142">
        <f t="shared" si="5"/>
        <v>44247</v>
      </c>
      <c r="B197" s="141">
        <v>44247</v>
      </c>
      <c r="C197" s="136" t="s">
        <v>9</v>
      </c>
      <c r="E197" s="137" t="s">
        <v>293</v>
      </c>
      <c r="G197" s="137">
        <v>1</v>
      </c>
      <c r="J197" s="137">
        <v>20</v>
      </c>
      <c r="K197" s="137">
        <v>7</v>
      </c>
      <c r="L197" s="137">
        <v>28</v>
      </c>
    </row>
    <row r="198" spans="1:12" x14ac:dyDescent="0.25">
      <c r="A198" s="142">
        <f t="shared" si="5"/>
        <v>44248</v>
      </c>
      <c r="B198" s="141">
        <v>44248</v>
      </c>
      <c r="C198" s="136" t="s">
        <v>10</v>
      </c>
      <c r="E198" s="137" t="s">
        <v>293</v>
      </c>
      <c r="G198" s="137">
        <v>1</v>
      </c>
      <c r="J198" s="137">
        <v>21</v>
      </c>
      <c r="K198" s="137">
        <v>7</v>
      </c>
      <c r="L198" s="137">
        <v>28</v>
      </c>
    </row>
    <row r="199" spans="1:12" x14ac:dyDescent="0.25">
      <c r="A199" s="142">
        <f t="shared" si="5"/>
        <v>44249</v>
      </c>
      <c r="B199" s="141">
        <v>44249</v>
      </c>
      <c r="C199" s="136" t="s">
        <v>4</v>
      </c>
      <c r="E199" s="137" t="s">
        <v>293</v>
      </c>
      <c r="F199" s="137">
        <v>1</v>
      </c>
      <c r="G199" s="140"/>
      <c r="J199" s="137">
        <v>22</v>
      </c>
      <c r="K199" s="137">
        <v>7</v>
      </c>
      <c r="L199" s="137">
        <v>28</v>
      </c>
    </row>
    <row r="200" spans="1:12" x14ac:dyDescent="0.25">
      <c r="A200" s="142">
        <f t="shared" si="5"/>
        <v>44250</v>
      </c>
      <c r="B200" s="141">
        <v>44250</v>
      </c>
      <c r="C200" s="136" t="s">
        <v>5</v>
      </c>
      <c r="E200" s="137" t="s">
        <v>293</v>
      </c>
      <c r="F200" s="137">
        <v>1</v>
      </c>
      <c r="J200" s="137">
        <v>23</v>
      </c>
      <c r="K200" s="137">
        <v>7</v>
      </c>
      <c r="L200" s="137">
        <v>28</v>
      </c>
    </row>
    <row r="201" spans="1:12" x14ac:dyDescent="0.25">
      <c r="A201" s="142">
        <f t="shared" si="5"/>
        <v>44251</v>
      </c>
      <c r="B201" s="141">
        <v>44251</v>
      </c>
      <c r="C201" s="136" t="s">
        <v>6</v>
      </c>
      <c r="E201" s="137" t="s">
        <v>293</v>
      </c>
      <c r="F201" s="137">
        <v>1</v>
      </c>
      <c r="J201" s="137">
        <v>24</v>
      </c>
      <c r="K201" s="137">
        <v>7</v>
      </c>
      <c r="L201" s="137">
        <v>28</v>
      </c>
    </row>
    <row r="202" spans="1:12" x14ac:dyDescent="0.25">
      <c r="A202" s="142">
        <f t="shared" si="5"/>
        <v>44252</v>
      </c>
      <c r="B202" s="141">
        <v>44252</v>
      </c>
      <c r="C202" s="136" t="s">
        <v>7</v>
      </c>
      <c r="E202" s="137" t="s">
        <v>293</v>
      </c>
      <c r="F202" s="137">
        <v>1</v>
      </c>
      <c r="J202" s="137">
        <v>25</v>
      </c>
      <c r="K202" s="137">
        <v>7</v>
      </c>
      <c r="L202" s="137">
        <v>28</v>
      </c>
    </row>
    <row r="203" spans="1:12" x14ac:dyDescent="0.25">
      <c r="A203" s="142">
        <f t="shared" si="5"/>
        <v>44253</v>
      </c>
      <c r="B203" s="141">
        <v>44253</v>
      </c>
      <c r="C203" s="136" t="s">
        <v>8</v>
      </c>
      <c r="E203" s="137" t="s">
        <v>293</v>
      </c>
      <c r="F203" s="137">
        <v>1</v>
      </c>
      <c r="J203" s="137">
        <v>26</v>
      </c>
      <c r="K203" s="137">
        <v>7</v>
      </c>
      <c r="L203" s="137">
        <v>28</v>
      </c>
    </row>
    <row r="204" spans="1:12" x14ac:dyDescent="0.25">
      <c r="A204" s="142">
        <f t="shared" si="5"/>
        <v>44254</v>
      </c>
      <c r="B204" s="141">
        <v>44254</v>
      </c>
      <c r="C204" s="136" t="s">
        <v>9</v>
      </c>
      <c r="E204" s="137" t="s">
        <v>293</v>
      </c>
      <c r="G204" s="137">
        <v>1</v>
      </c>
      <c r="J204" s="137">
        <v>27</v>
      </c>
      <c r="K204" s="137">
        <v>7</v>
      </c>
      <c r="L204" s="137">
        <v>28</v>
      </c>
    </row>
    <row r="205" spans="1:12" x14ac:dyDescent="0.25">
      <c r="A205" s="142">
        <f t="shared" si="5"/>
        <v>44255</v>
      </c>
      <c r="B205" s="141">
        <v>44255</v>
      </c>
      <c r="C205" s="136" t="s">
        <v>10</v>
      </c>
      <c r="E205" s="137" t="s">
        <v>293</v>
      </c>
      <c r="F205" s="137" t="s">
        <v>285</v>
      </c>
      <c r="G205" s="137">
        <v>1</v>
      </c>
      <c r="J205" s="137">
        <v>28</v>
      </c>
      <c r="K205" s="137">
        <v>7</v>
      </c>
      <c r="L205" s="137">
        <v>28</v>
      </c>
    </row>
    <row r="206" spans="1:12" x14ac:dyDescent="0.25">
      <c r="A206" s="142">
        <f t="shared" si="5"/>
        <v>44256</v>
      </c>
      <c r="B206" s="141">
        <v>44256</v>
      </c>
      <c r="C206" s="136" t="s">
        <v>4</v>
      </c>
      <c r="E206" s="137" t="s">
        <v>294</v>
      </c>
      <c r="F206" s="137">
        <v>1</v>
      </c>
      <c r="G206" s="140"/>
      <c r="J206" s="137">
        <v>1</v>
      </c>
      <c r="K206" s="137">
        <v>8</v>
      </c>
      <c r="L206" s="137">
        <v>31</v>
      </c>
    </row>
    <row r="207" spans="1:12" x14ac:dyDescent="0.25">
      <c r="A207" s="142">
        <f t="shared" si="5"/>
        <v>44257</v>
      </c>
      <c r="B207" s="141">
        <v>44257</v>
      </c>
      <c r="C207" s="136" t="s">
        <v>5</v>
      </c>
      <c r="E207" s="137" t="s">
        <v>294</v>
      </c>
      <c r="F207" s="137">
        <v>1</v>
      </c>
      <c r="J207" s="137">
        <v>2</v>
      </c>
      <c r="K207" s="137">
        <v>8</v>
      </c>
      <c r="L207" s="137">
        <v>31</v>
      </c>
    </row>
    <row r="208" spans="1:12" x14ac:dyDescent="0.25">
      <c r="A208" s="142">
        <f t="shared" si="5"/>
        <v>44258</v>
      </c>
      <c r="B208" s="141">
        <v>44258</v>
      </c>
      <c r="C208" s="136" t="s">
        <v>6</v>
      </c>
      <c r="E208" s="137" t="s">
        <v>294</v>
      </c>
      <c r="F208" s="137">
        <v>1</v>
      </c>
      <c r="J208" s="137">
        <v>3</v>
      </c>
      <c r="K208" s="137">
        <v>8</v>
      </c>
      <c r="L208" s="137">
        <v>31</v>
      </c>
    </row>
    <row r="209" spans="1:12" x14ac:dyDescent="0.25">
      <c r="A209" s="142">
        <f t="shared" si="5"/>
        <v>44259</v>
      </c>
      <c r="B209" s="141">
        <v>44259</v>
      </c>
      <c r="C209" s="136" t="s">
        <v>7</v>
      </c>
      <c r="E209" s="137" t="s">
        <v>294</v>
      </c>
      <c r="F209" s="137">
        <v>1</v>
      </c>
      <c r="J209" s="137">
        <v>4</v>
      </c>
      <c r="K209" s="137">
        <v>8</v>
      </c>
      <c r="L209" s="137">
        <v>31</v>
      </c>
    </row>
    <row r="210" spans="1:12" x14ac:dyDescent="0.25">
      <c r="A210" s="142">
        <f t="shared" si="5"/>
        <v>44260</v>
      </c>
      <c r="B210" s="141">
        <v>44260</v>
      </c>
      <c r="C210" s="136" t="s">
        <v>8</v>
      </c>
      <c r="E210" s="137" t="s">
        <v>294</v>
      </c>
      <c r="F210" s="137">
        <v>1</v>
      </c>
      <c r="J210" s="137">
        <v>5</v>
      </c>
      <c r="K210" s="137">
        <v>8</v>
      </c>
      <c r="L210" s="137">
        <v>31</v>
      </c>
    </row>
    <row r="211" spans="1:12" x14ac:dyDescent="0.25">
      <c r="A211" s="142">
        <f t="shared" si="5"/>
        <v>44261</v>
      </c>
      <c r="B211" s="141">
        <v>44261</v>
      </c>
      <c r="C211" s="136" t="s">
        <v>9</v>
      </c>
      <c r="E211" s="137" t="s">
        <v>294</v>
      </c>
      <c r="G211" s="137">
        <v>1</v>
      </c>
      <c r="J211" s="137">
        <v>6</v>
      </c>
      <c r="K211" s="137">
        <v>8</v>
      </c>
      <c r="L211" s="137">
        <v>31</v>
      </c>
    </row>
    <row r="212" spans="1:12" x14ac:dyDescent="0.25">
      <c r="A212" s="142">
        <f t="shared" si="5"/>
        <v>44262</v>
      </c>
      <c r="B212" s="141">
        <v>44262</v>
      </c>
      <c r="C212" s="136" t="s">
        <v>10</v>
      </c>
      <c r="E212" s="137" t="s">
        <v>294</v>
      </c>
      <c r="G212" s="137">
        <v>1</v>
      </c>
      <c r="J212" s="137">
        <v>7</v>
      </c>
      <c r="K212" s="137">
        <v>8</v>
      </c>
      <c r="L212" s="137">
        <v>31</v>
      </c>
    </row>
    <row r="213" spans="1:12" x14ac:dyDescent="0.25">
      <c r="A213" s="142">
        <f t="shared" si="5"/>
        <v>44263</v>
      </c>
      <c r="B213" s="141">
        <v>44263</v>
      </c>
      <c r="C213" s="136" t="s">
        <v>4</v>
      </c>
      <c r="E213" s="137" t="s">
        <v>294</v>
      </c>
      <c r="F213" s="137">
        <v>1</v>
      </c>
      <c r="G213" s="140"/>
      <c r="J213" s="137">
        <v>8</v>
      </c>
      <c r="K213" s="137">
        <v>8</v>
      </c>
      <c r="L213" s="137">
        <v>31</v>
      </c>
    </row>
    <row r="214" spans="1:12" x14ac:dyDescent="0.25">
      <c r="A214" s="142">
        <f t="shared" si="5"/>
        <v>44264</v>
      </c>
      <c r="B214" s="141">
        <v>44264</v>
      </c>
      <c r="C214" s="136" t="s">
        <v>5</v>
      </c>
      <c r="E214" s="137" t="s">
        <v>294</v>
      </c>
      <c r="F214" s="137">
        <v>1</v>
      </c>
      <c r="J214" s="137">
        <v>9</v>
      </c>
      <c r="K214" s="137">
        <v>8</v>
      </c>
      <c r="L214" s="137">
        <v>31</v>
      </c>
    </row>
    <row r="215" spans="1:12" x14ac:dyDescent="0.25">
      <c r="A215" s="142">
        <f t="shared" si="5"/>
        <v>44265</v>
      </c>
      <c r="B215" s="141">
        <v>44265</v>
      </c>
      <c r="C215" s="136" t="s">
        <v>6</v>
      </c>
      <c r="E215" s="137" t="s">
        <v>294</v>
      </c>
      <c r="F215" s="137">
        <v>1</v>
      </c>
      <c r="J215" s="137">
        <v>10</v>
      </c>
      <c r="K215" s="137">
        <v>8</v>
      </c>
      <c r="L215" s="137">
        <v>31</v>
      </c>
    </row>
    <row r="216" spans="1:12" x14ac:dyDescent="0.25">
      <c r="A216" s="142">
        <f t="shared" si="5"/>
        <v>44266</v>
      </c>
      <c r="B216" s="141">
        <v>44266</v>
      </c>
      <c r="C216" s="136" t="s">
        <v>7</v>
      </c>
      <c r="E216" s="137" t="s">
        <v>294</v>
      </c>
      <c r="F216" s="137">
        <v>1</v>
      </c>
      <c r="J216" s="137">
        <v>11</v>
      </c>
      <c r="K216" s="137">
        <v>8</v>
      </c>
      <c r="L216" s="137">
        <v>31</v>
      </c>
    </row>
    <row r="217" spans="1:12" x14ac:dyDescent="0.25">
      <c r="A217" s="142">
        <f t="shared" si="5"/>
        <v>44267</v>
      </c>
      <c r="B217" s="141">
        <v>44267</v>
      </c>
      <c r="C217" s="136" t="s">
        <v>8</v>
      </c>
      <c r="E217" s="137" t="s">
        <v>294</v>
      </c>
      <c r="F217" s="137">
        <v>1</v>
      </c>
      <c r="J217" s="137">
        <v>12</v>
      </c>
      <c r="K217" s="137">
        <v>8</v>
      </c>
      <c r="L217" s="137">
        <v>31</v>
      </c>
    </row>
    <row r="218" spans="1:12" x14ac:dyDescent="0.25">
      <c r="A218" s="142">
        <f t="shared" si="5"/>
        <v>44268</v>
      </c>
      <c r="B218" s="141">
        <v>44268</v>
      </c>
      <c r="C218" s="136" t="s">
        <v>9</v>
      </c>
      <c r="E218" s="137" t="s">
        <v>294</v>
      </c>
      <c r="G218" s="137">
        <v>1</v>
      </c>
      <c r="J218" s="137">
        <v>13</v>
      </c>
      <c r="K218" s="137">
        <v>8</v>
      </c>
      <c r="L218" s="137">
        <v>31</v>
      </c>
    </row>
    <row r="219" spans="1:12" x14ac:dyDescent="0.25">
      <c r="A219" s="142">
        <f t="shared" si="5"/>
        <v>44269</v>
      </c>
      <c r="B219" s="141">
        <v>44269</v>
      </c>
      <c r="C219" s="136" t="s">
        <v>10</v>
      </c>
      <c r="E219" s="137" t="s">
        <v>294</v>
      </c>
      <c r="F219" s="137" t="s">
        <v>285</v>
      </c>
      <c r="G219" s="137">
        <v>1</v>
      </c>
      <c r="J219" s="137">
        <v>14</v>
      </c>
      <c r="K219" s="137">
        <v>8</v>
      </c>
      <c r="L219" s="137">
        <v>31</v>
      </c>
    </row>
    <row r="220" spans="1:12" x14ac:dyDescent="0.25">
      <c r="A220" s="142">
        <f t="shared" si="5"/>
        <v>44270</v>
      </c>
      <c r="B220" s="141">
        <v>44270</v>
      </c>
      <c r="C220" s="136" t="s">
        <v>4</v>
      </c>
      <c r="E220" s="137" t="s">
        <v>294</v>
      </c>
      <c r="F220" s="137">
        <v>1</v>
      </c>
      <c r="G220" s="140"/>
      <c r="J220" s="137">
        <v>15</v>
      </c>
      <c r="K220" s="137">
        <v>8</v>
      </c>
      <c r="L220" s="137">
        <v>31</v>
      </c>
    </row>
    <row r="221" spans="1:12" x14ac:dyDescent="0.25">
      <c r="A221" s="142">
        <f t="shared" si="5"/>
        <v>44271</v>
      </c>
      <c r="B221" s="141">
        <v>44271</v>
      </c>
      <c r="C221" s="136" t="s">
        <v>5</v>
      </c>
      <c r="E221" s="137" t="s">
        <v>294</v>
      </c>
      <c r="F221" s="137">
        <v>1</v>
      </c>
      <c r="J221" s="137">
        <v>16</v>
      </c>
      <c r="K221" s="137">
        <v>8</v>
      </c>
      <c r="L221" s="137">
        <v>31</v>
      </c>
    </row>
    <row r="222" spans="1:12" x14ac:dyDescent="0.25">
      <c r="A222" s="142">
        <f t="shared" si="5"/>
        <v>44272</v>
      </c>
      <c r="B222" s="141">
        <v>44272</v>
      </c>
      <c r="C222" s="136" t="s">
        <v>6</v>
      </c>
      <c r="E222" s="137" t="s">
        <v>294</v>
      </c>
      <c r="F222" s="137">
        <v>1</v>
      </c>
      <c r="J222" s="137">
        <v>17</v>
      </c>
      <c r="K222" s="137">
        <v>8</v>
      </c>
      <c r="L222" s="137">
        <v>31</v>
      </c>
    </row>
    <row r="223" spans="1:12" x14ac:dyDescent="0.25">
      <c r="A223" s="142">
        <f t="shared" si="5"/>
        <v>44273</v>
      </c>
      <c r="B223" s="141">
        <v>44273</v>
      </c>
      <c r="C223" s="136" t="s">
        <v>7</v>
      </c>
      <c r="E223" s="137" t="s">
        <v>294</v>
      </c>
      <c r="F223" s="137">
        <v>1</v>
      </c>
      <c r="J223" s="137">
        <v>18</v>
      </c>
      <c r="K223" s="137">
        <v>8</v>
      </c>
      <c r="L223" s="137">
        <v>31</v>
      </c>
    </row>
    <row r="224" spans="1:12" x14ac:dyDescent="0.25">
      <c r="A224" s="142">
        <f t="shared" si="5"/>
        <v>44274</v>
      </c>
      <c r="B224" s="141">
        <v>44274</v>
      </c>
      <c r="C224" s="136" t="s">
        <v>8</v>
      </c>
      <c r="E224" s="137" t="s">
        <v>294</v>
      </c>
      <c r="F224" s="137">
        <v>1</v>
      </c>
      <c r="J224" s="137">
        <v>19</v>
      </c>
      <c r="K224" s="137">
        <v>8</v>
      </c>
      <c r="L224" s="137">
        <v>31</v>
      </c>
    </row>
    <row r="225" spans="1:12" x14ac:dyDescent="0.25">
      <c r="A225" s="142">
        <f t="shared" si="5"/>
        <v>44275</v>
      </c>
      <c r="B225" s="141">
        <v>44275</v>
      </c>
      <c r="C225" s="136" t="s">
        <v>9</v>
      </c>
      <c r="E225" s="137" t="s">
        <v>294</v>
      </c>
      <c r="G225" s="137">
        <v>1</v>
      </c>
      <c r="J225" s="137">
        <v>20</v>
      </c>
      <c r="K225" s="137">
        <v>8</v>
      </c>
      <c r="L225" s="137">
        <v>31</v>
      </c>
    </row>
    <row r="226" spans="1:12" x14ac:dyDescent="0.25">
      <c r="A226" s="142">
        <f t="shared" si="5"/>
        <v>44276</v>
      </c>
      <c r="B226" s="141">
        <v>44276</v>
      </c>
      <c r="C226" s="136" t="s">
        <v>10</v>
      </c>
      <c r="E226" s="137" t="s">
        <v>294</v>
      </c>
      <c r="G226" s="137">
        <v>1</v>
      </c>
      <c r="J226" s="137">
        <v>21</v>
      </c>
      <c r="K226" s="137">
        <v>8</v>
      </c>
      <c r="L226" s="137">
        <v>31</v>
      </c>
    </row>
    <row r="227" spans="1:12" x14ac:dyDescent="0.25">
      <c r="A227" s="142">
        <f t="shared" si="5"/>
        <v>44277</v>
      </c>
      <c r="B227" s="141">
        <v>44277</v>
      </c>
      <c r="C227" s="136" t="s">
        <v>4</v>
      </c>
      <c r="E227" s="137" t="s">
        <v>294</v>
      </c>
      <c r="F227" s="137">
        <v>1</v>
      </c>
      <c r="G227" s="140"/>
      <c r="J227" s="137">
        <v>22</v>
      </c>
      <c r="K227" s="137">
        <v>8</v>
      </c>
      <c r="L227" s="137">
        <v>31</v>
      </c>
    </row>
    <row r="228" spans="1:12" x14ac:dyDescent="0.25">
      <c r="A228" s="142">
        <f t="shared" si="5"/>
        <v>44278</v>
      </c>
      <c r="B228" s="141">
        <v>44278</v>
      </c>
      <c r="C228" s="136" t="s">
        <v>5</v>
      </c>
      <c r="E228" s="137" t="s">
        <v>294</v>
      </c>
      <c r="F228" s="137">
        <v>1</v>
      </c>
      <c r="J228" s="137">
        <v>23</v>
      </c>
      <c r="K228" s="137">
        <v>8</v>
      </c>
      <c r="L228" s="137">
        <v>31</v>
      </c>
    </row>
    <row r="229" spans="1:12" x14ac:dyDescent="0.25">
      <c r="A229" s="142">
        <f t="shared" si="5"/>
        <v>44279</v>
      </c>
      <c r="B229" s="141">
        <v>44279</v>
      </c>
      <c r="C229" s="136" t="s">
        <v>6</v>
      </c>
      <c r="E229" s="137" t="s">
        <v>294</v>
      </c>
      <c r="F229" s="137">
        <v>1</v>
      </c>
      <c r="J229" s="137">
        <v>24</v>
      </c>
      <c r="K229" s="137">
        <v>8</v>
      </c>
      <c r="L229" s="137">
        <v>31</v>
      </c>
    </row>
    <row r="230" spans="1:12" x14ac:dyDescent="0.25">
      <c r="A230" s="142">
        <f t="shared" si="5"/>
        <v>44280</v>
      </c>
      <c r="B230" s="141">
        <v>44280</v>
      </c>
      <c r="C230" s="136" t="s">
        <v>7</v>
      </c>
      <c r="E230" s="137" t="s">
        <v>294</v>
      </c>
      <c r="F230" s="137">
        <v>1</v>
      </c>
      <c r="J230" s="137">
        <v>25</v>
      </c>
      <c r="K230" s="137">
        <v>8</v>
      </c>
      <c r="L230" s="137">
        <v>31</v>
      </c>
    </row>
    <row r="231" spans="1:12" x14ac:dyDescent="0.25">
      <c r="A231" s="142">
        <f t="shared" si="5"/>
        <v>44281</v>
      </c>
      <c r="B231" s="141">
        <v>44281</v>
      </c>
      <c r="C231" s="136" t="s">
        <v>8</v>
      </c>
      <c r="E231" s="137" t="s">
        <v>294</v>
      </c>
      <c r="F231" s="137">
        <v>1</v>
      </c>
      <c r="J231" s="137">
        <v>26</v>
      </c>
      <c r="K231" s="137">
        <v>8</v>
      </c>
      <c r="L231" s="137">
        <v>31</v>
      </c>
    </row>
    <row r="232" spans="1:12" x14ac:dyDescent="0.25">
      <c r="A232" s="142">
        <f t="shared" si="5"/>
        <v>44282</v>
      </c>
      <c r="B232" s="141">
        <v>44282</v>
      </c>
      <c r="C232" s="136" t="s">
        <v>9</v>
      </c>
      <c r="E232" s="137" t="s">
        <v>294</v>
      </c>
      <c r="G232" s="137">
        <v>1</v>
      </c>
      <c r="J232" s="137">
        <v>27</v>
      </c>
      <c r="K232" s="137">
        <v>8</v>
      </c>
      <c r="L232" s="137">
        <v>31</v>
      </c>
    </row>
    <row r="233" spans="1:12" x14ac:dyDescent="0.25">
      <c r="A233" s="142">
        <f t="shared" si="5"/>
        <v>44283</v>
      </c>
      <c r="B233" s="141">
        <v>44283</v>
      </c>
      <c r="C233" s="136" t="s">
        <v>10</v>
      </c>
      <c r="E233" s="137" t="s">
        <v>294</v>
      </c>
      <c r="F233" s="137" t="s">
        <v>285</v>
      </c>
      <c r="G233" s="137">
        <v>1</v>
      </c>
      <c r="J233" s="137">
        <v>28</v>
      </c>
      <c r="K233" s="137">
        <v>8</v>
      </c>
      <c r="L233" s="137">
        <v>31</v>
      </c>
    </row>
    <row r="234" spans="1:12" x14ac:dyDescent="0.25">
      <c r="A234" s="142">
        <f t="shared" si="5"/>
        <v>44284</v>
      </c>
      <c r="B234" s="141">
        <v>44284</v>
      </c>
      <c r="C234" s="136" t="s">
        <v>4</v>
      </c>
      <c r="E234" s="137" t="s">
        <v>294</v>
      </c>
      <c r="F234" s="137">
        <v>1</v>
      </c>
      <c r="J234" s="137">
        <v>29</v>
      </c>
      <c r="K234" s="137">
        <v>8</v>
      </c>
      <c r="L234" s="137">
        <v>31</v>
      </c>
    </row>
    <row r="235" spans="1:12" x14ac:dyDescent="0.25">
      <c r="A235" s="142">
        <f t="shared" si="5"/>
        <v>44285</v>
      </c>
      <c r="B235" s="141">
        <v>44285</v>
      </c>
      <c r="C235" s="136" t="s">
        <v>5</v>
      </c>
      <c r="E235" s="137" t="s">
        <v>294</v>
      </c>
      <c r="F235" s="137">
        <v>1</v>
      </c>
      <c r="J235" s="137">
        <v>30</v>
      </c>
      <c r="K235" s="137">
        <v>8</v>
      </c>
      <c r="L235" s="137">
        <v>31</v>
      </c>
    </row>
    <row r="236" spans="1:12" x14ac:dyDescent="0.25">
      <c r="A236" s="142">
        <f t="shared" si="5"/>
        <v>44286</v>
      </c>
      <c r="B236" s="141">
        <v>44286</v>
      </c>
      <c r="C236" s="136" t="s">
        <v>6</v>
      </c>
      <c r="E236" s="137" t="s">
        <v>294</v>
      </c>
      <c r="F236" s="137">
        <v>1</v>
      </c>
      <c r="J236" s="137">
        <v>31</v>
      </c>
      <c r="K236" s="137">
        <v>8</v>
      </c>
      <c r="L236" s="137">
        <v>31</v>
      </c>
    </row>
    <row r="237" spans="1:12" x14ac:dyDescent="0.25">
      <c r="A237" s="142">
        <f t="shared" si="5"/>
        <v>44287</v>
      </c>
      <c r="B237" s="141">
        <v>44287</v>
      </c>
      <c r="C237" s="136" t="s">
        <v>7</v>
      </c>
      <c r="E237" s="137" t="s">
        <v>295</v>
      </c>
      <c r="F237" s="137">
        <v>1</v>
      </c>
      <c r="J237" s="137">
        <v>1</v>
      </c>
      <c r="K237" s="137">
        <v>9</v>
      </c>
      <c r="L237" s="137">
        <v>30</v>
      </c>
    </row>
    <row r="238" spans="1:12" x14ac:dyDescent="0.25">
      <c r="A238" s="142">
        <f t="shared" si="5"/>
        <v>44288</v>
      </c>
      <c r="B238" s="141">
        <v>44288</v>
      </c>
      <c r="C238" s="136" t="s">
        <v>8</v>
      </c>
      <c r="D238" s="137" t="s">
        <v>289</v>
      </c>
      <c r="E238" s="137" t="s">
        <v>295</v>
      </c>
      <c r="G238" s="137">
        <v>1</v>
      </c>
      <c r="J238" s="137">
        <v>2</v>
      </c>
      <c r="K238" s="137">
        <v>9</v>
      </c>
      <c r="L238" s="137">
        <v>30</v>
      </c>
    </row>
    <row r="239" spans="1:12" x14ac:dyDescent="0.25">
      <c r="A239" s="142">
        <f t="shared" si="5"/>
        <v>44289</v>
      </c>
      <c r="B239" s="141">
        <v>44289</v>
      </c>
      <c r="C239" s="136" t="s">
        <v>9</v>
      </c>
      <c r="E239" s="137" t="s">
        <v>295</v>
      </c>
      <c r="G239" s="137">
        <v>1</v>
      </c>
      <c r="J239" s="137">
        <v>3</v>
      </c>
      <c r="K239" s="137">
        <v>9</v>
      </c>
      <c r="L239" s="137">
        <v>30</v>
      </c>
    </row>
    <row r="240" spans="1:12" x14ac:dyDescent="0.25">
      <c r="A240" s="142">
        <f t="shared" si="5"/>
        <v>44290</v>
      </c>
      <c r="B240" s="141">
        <v>44290</v>
      </c>
      <c r="C240" s="136" t="s">
        <v>10</v>
      </c>
      <c r="E240" s="137" t="s">
        <v>295</v>
      </c>
      <c r="G240" s="137">
        <v>1</v>
      </c>
      <c r="J240" s="137">
        <v>4</v>
      </c>
      <c r="K240" s="137">
        <v>9</v>
      </c>
      <c r="L240" s="137">
        <v>30</v>
      </c>
    </row>
    <row r="241" spans="1:12" x14ac:dyDescent="0.25">
      <c r="A241" s="142">
        <f t="shared" si="5"/>
        <v>44291</v>
      </c>
      <c r="B241" s="141">
        <v>44291</v>
      </c>
      <c r="C241" s="136" t="s">
        <v>4</v>
      </c>
      <c r="D241" s="137" t="s">
        <v>288</v>
      </c>
      <c r="E241" s="137" t="s">
        <v>295</v>
      </c>
      <c r="G241" s="137">
        <v>1</v>
      </c>
      <c r="J241" s="137">
        <v>5</v>
      </c>
      <c r="K241" s="137">
        <v>9</v>
      </c>
      <c r="L241" s="137">
        <v>30</v>
      </c>
    </row>
    <row r="242" spans="1:12" x14ac:dyDescent="0.25">
      <c r="A242" s="142">
        <f t="shared" si="5"/>
        <v>44292</v>
      </c>
      <c r="B242" s="141">
        <v>44292</v>
      </c>
      <c r="C242" s="136" t="s">
        <v>5</v>
      </c>
      <c r="D242" s="137" t="s">
        <v>288</v>
      </c>
      <c r="E242" s="137" t="s">
        <v>295</v>
      </c>
      <c r="G242" s="137">
        <v>1</v>
      </c>
      <c r="J242" s="137">
        <v>6</v>
      </c>
      <c r="K242" s="137">
        <v>9</v>
      </c>
      <c r="L242" s="137">
        <v>30</v>
      </c>
    </row>
    <row r="243" spans="1:12" x14ac:dyDescent="0.25">
      <c r="A243" s="142">
        <f t="shared" si="5"/>
        <v>44293</v>
      </c>
      <c r="B243" s="141">
        <v>44293</v>
      </c>
      <c r="C243" s="136" t="s">
        <v>6</v>
      </c>
      <c r="D243" s="137" t="s">
        <v>288</v>
      </c>
      <c r="E243" s="137" t="s">
        <v>295</v>
      </c>
      <c r="G243" s="137">
        <v>1</v>
      </c>
      <c r="J243" s="137">
        <v>7</v>
      </c>
      <c r="K243" s="137">
        <v>9</v>
      </c>
      <c r="L243" s="137">
        <v>30</v>
      </c>
    </row>
    <row r="244" spans="1:12" x14ac:dyDescent="0.25">
      <c r="A244" s="142">
        <f t="shared" si="5"/>
        <v>44294</v>
      </c>
      <c r="B244" s="141">
        <v>44294</v>
      </c>
      <c r="C244" s="136" t="s">
        <v>7</v>
      </c>
      <c r="D244" s="137" t="s">
        <v>288</v>
      </c>
      <c r="E244" s="137" t="s">
        <v>295</v>
      </c>
      <c r="G244" s="137">
        <v>1</v>
      </c>
      <c r="J244" s="137">
        <v>8</v>
      </c>
      <c r="K244" s="137">
        <v>9</v>
      </c>
      <c r="L244" s="137">
        <v>30</v>
      </c>
    </row>
    <row r="245" spans="1:12" x14ac:dyDescent="0.25">
      <c r="A245" s="142">
        <f t="shared" si="5"/>
        <v>44295</v>
      </c>
      <c r="B245" s="141">
        <v>44295</v>
      </c>
      <c r="C245" s="136" t="s">
        <v>8</v>
      </c>
      <c r="D245" s="137" t="s">
        <v>288</v>
      </c>
      <c r="E245" s="137" t="s">
        <v>295</v>
      </c>
      <c r="G245" s="137">
        <v>1</v>
      </c>
      <c r="J245" s="137">
        <v>9</v>
      </c>
      <c r="K245" s="137">
        <v>9</v>
      </c>
      <c r="L245" s="137">
        <v>30</v>
      </c>
    </row>
    <row r="246" spans="1:12" x14ac:dyDescent="0.25">
      <c r="A246" s="142">
        <f t="shared" si="5"/>
        <v>44296</v>
      </c>
      <c r="B246" s="141">
        <v>44296</v>
      </c>
      <c r="C246" s="136" t="s">
        <v>9</v>
      </c>
      <c r="E246" s="137" t="s">
        <v>295</v>
      </c>
      <c r="G246" s="137">
        <v>1</v>
      </c>
      <c r="J246" s="137">
        <v>10</v>
      </c>
      <c r="K246" s="137">
        <v>9</v>
      </c>
      <c r="L246" s="137">
        <v>30</v>
      </c>
    </row>
    <row r="247" spans="1:12" x14ac:dyDescent="0.25">
      <c r="A247" s="142">
        <f t="shared" si="5"/>
        <v>44297</v>
      </c>
      <c r="B247" s="141">
        <v>44297</v>
      </c>
      <c r="C247" s="136" t="s">
        <v>10</v>
      </c>
      <c r="E247" s="137" t="s">
        <v>295</v>
      </c>
      <c r="F247" s="137" t="s">
        <v>285</v>
      </c>
      <c r="G247" s="137">
        <v>1</v>
      </c>
      <c r="J247" s="137">
        <v>11</v>
      </c>
      <c r="K247" s="137">
        <v>9</v>
      </c>
      <c r="L247" s="137">
        <v>30</v>
      </c>
    </row>
    <row r="248" spans="1:12" x14ac:dyDescent="0.25">
      <c r="A248" s="142">
        <f t="shared" si="5"/>
        <v>44298</v>
      </c>
      <c r="B248" s="141">
        <v>44298</v>
      </c>
      <c r="C248" s="136" t="s">
        <v>4</v>
      </c>
      <c r="D248" s="137" t="s">
        <v>288</v>
      </c>
      <c r="E248" s="137" t="s">
        <v>295</v>
      </c>
      <c r="G248" s="137">
        <v>1</v>
      </c>
      <c r="J248" s="137">
        <v>12</v>
      </c>
      <c r="K248" s="137">
        <v>9</v>
      </c>
      <c r="L248" s="137">
        <v>30</v>
      </c>
    </row>
    <row r="249" spans="1:12" x14ac:dyDescent="0.25">
      <c r="A249" s="142">
        <f t="shared" si="5"/>
        <v>44299</v>
      </c>
      <c r="B249" s="141">
        <v>44299</v>
      </c>
      <c r="C249" s="136" t="s">
        <v>5</v>
      </c>
      <c r="D249" s="137" t="s">
        <v>289</v>
      </c>
      <c r="E249" s="137" t="s">
        <v>295</v>
      </c>
      <c r="G249" s="137">
        <v>1</v>
      </c>
      <c r="J249" s="137">
        <v>13</v>
      </c>
      <c r="K249" s="137">
        <v>9</v>
      </c>
      <c r="L249" s="137">
        <v>30</v>
      </c>
    </row>
    <row r="250" spans="1:12" x14ac:dyDescent="0.25">
      <c r="A250" s="142">
        <f t="shared" si="5"/>
        <v>44300</v>
      </c>
      <c r="B250" s="141">
        <v>44300</v>
      </c>
      <c r="C250" s="136" t="s">
        <v>6</v>
      </c>
      <c r="D250" s="137" t="s">
        <v>289</v>
      </c>
      <c r="E250" s="137" t="s">
        <v>295</v>
      </c>
      <c r="G250" s="137">
        <v>1</v>
      </c>
      <c r="J250" s="137">
        <v>14</v>
      </c>
      <c r="K250" s="137">
        <v>9</v>
      </c>
      <c r="L250" s="137">
        <v>30</v>
      </c>
    </row>
    <row r="251" spans="1:12" x14ac:dyDescent="0.25">
      <c r="A251" s="142">
        <f t="shared" si="5"/>
        <v>44301</v>
      </c>
      <c r="B251" s="141">
        <v>44301</v>
      </c>
      <c r="C251" s="136" t="s">
        <v>7</v>
      </c>
      <c r="D251" s="137" t="s">
        <v>289</v>
      </c>
      <c r="E251" s="137" t="s">
        <v>295</v>
      </c>
      <c r="G251" s="137">
        <v>1</v>
      </c>
      <c r="J251" s="137">
        <v>15</v>
      </c>
      <c r="K251" s="137">
        <v>9</v>
      </c>
      <c r="L251" s="137">
        <v>30</v>
      </c>
    </row>
    <row r="252" spans="1:12" x14ac:dyDescent="0.25">
      <c r="A252" s="142">
        <f t="shared" si="5"/>
        <v>44302</v>
      </c>
      <c r="B252" s="141">
        <v>44302</v>
      </c>
      <c r="C252" s="136" t="s">
        <v>8</v>
      </c>
      <c r="D252" s="137" t="s">
        <v>289</v>
      </c>
      <c r="E252" s="137" t="s">
        <v>295</v>
      </c>
      <c r="G252" s="137">
        <v>1</v>
      </c>
      <c r="J252" s="137">
        <v>16</v>
      </c>
      <c r="K252" s="137">
        <v>9</v>
      </c>
      <c r="L252" s="137">
        <v>30</v>
      </c>
    </row>
    <row r="253" spans="1:12" x14ac:dyDescent="0.25">
      <c r="A253" s="142">
        <f t="shared" si="5"/>
        <v>44303</v>
      </c>
      <c r="B253" s="141">
        <v>44303</v>
      </c>
      <c r="C253" s="136" t="s">
        <v>9</v>
      </c>
      <c r="E253" s="137" t="s">
        <v>295</v>
      </c>
      <c r="G253" s="137">
        <v>1</v>
      </c>
      <c r="J253" s="137">
        <v>17</v>
      </c>
      <c r="K253" s="137">
        <v>9</v>
      </c>
      <c r="L253" s="137">
        <v>30</v>
      </c>
    </row>
    <row r="254" spans="1:12" x14ac:dyDescent="0.25">
      <c r="A254" s="142">
        <f t="shared" si="5"/>
        <v>44304</v>
      </c>
      <c r="B254" s="141">
        <v>44304</v>
      </c>
      <c r="C254" s="136" t="s">
        <v>10</v>
      </c>
      <c r="E254" s="137" t="s">
        <v>295</v>
      </c>
      <c r="G254" s="137">
        <v>1</v>
      </c>
      <c r="J254" s="137">
        <v>18</v>
      </c>
      <c r="K254" s="137">
        <v>9</v>
      </c>
      <c r="L254" s="137">
        <v>30</v>
      </c>
    </row>
    <row r="255" spans="1:12" x14ac:dyDescent="0.25">
      <c r="A255" s="142">
        <f t="shared" si="5"/>
        <v>44305</v>
      </c>
      <c r="B255" s="141">
        <v>44305</v>
      </c>
      <c r="C255" s="136" t="s">
        <v>4</v>
      </c>
      <c r="E255" s="137" t="s">
        <v>295</v>
      </c>
      <c r="F255" s="137">
        <v>1</v>
      </c>
      <c r="G255" s="140"/>
      <c r="J255" s="137">
        <v>19</v>
      </c>
      <c r="K255" s="137">
        <v>9</v>
      </c>
      <c r="L255" s="137">
        <v>30</v>
      </c>
    </row>
    <row r="256" spans="1:12" x14ac:dyDescent="0.25">
      <c r="A256" s="142">
        <f t="shared" si="5"/>
        <v>44306</v>
      </c>
      <c r="B256" s="141">
        <v>44306</v>
      </c>
      <c r="C256" s="136" t="s">
        <v>5</v>
      </c>
      <c r="E256" s="137" t="s">
        <v>295</v>
      </c>
      <c r="F256" s="137">
        <v>1</v>
      </c>
      <c r="J256" s="137">
        <v>20</v>
      </c>
      <c r="K256" s="137">
        <v>9</v>
      </c>
      <c r="L256" s="137">
        <v>30</v>
      </c>
    </row>
    <row r="257" spans="1:12" x14ac:dyDescent="0.25">
      <c r="A257" s="142">
        <f t="shared" si="5"/>
        <v>44307</v>
      </c>
      <c r="B257" s="141">
        <v>44307</v>
      </c>
      <c r="C257" s="136" t="s">
        <v>6</v>
      </c>
      <c r="E257" s="137" t="s">
        <v>295</v>
      </c>
      <c r="F257" s="137">
        <v>1</v>
      </c>
      <c r="J257" s="137">
        <v>21</v>
      </c>
      <c r="K257" s="137">
        <v>9</v>
      </c>
      <c r="L257" s="137">
        <v>30</v>
      </c>
    </row>
    <row r="258" spans="1:12" x14ac:dyDescent="0.25">
      <c r="A258" s="142">
        <f t="shared" si="5"/>
        <v>44308</v>
      </c>
      <c r="B258" s="141">
        <v>44308</v>
      </c>
      <c r="C258" s="136" t="s">
        <v>7</v>
      </c>
      <c r="E258" s="137" t="s">
        <v>295</v>
      </c>
      <c r="F258" s="137">
        <v>1</v>
      </c>
      <c r="J258" s="137">
        <v>22</v>
      </c>
      <c r="K258" s="137">
        <v>9</v>
      </c>
      <c r="L258" s="137">
        <v>30</v>
      </c>
    </row>
    <row r="259" spans="1:12" x14ac:dyDescent="0.25">
      <c r="A259" s="142">
        <f t="shared" ref="A259:A322" si="6">B259</f>
        <v>44309</v>
      </c>
      <c r="B259" s="141">
        <v>44309</v>
      </c>
      <c r="C259" s="136" t="s">
        <v>8</v>
      </c>
      <c r="E259" s="137" t="s">
        <v>295</v>
      </c>
      <c r="F259" s="137">
        <v>1</v>
      </c>
      <c r="J259" s="137">
        <v>23</v>
      </c>
      <c r="K259" s="137">
        <v>9</v>
      </c>
      <c r="L259" s="137">
        <v>30</v>
      </c>
    </row>
    <row r="260" spans="1:12" x14ac:dyDescent="0.25">
      <c r="A260" s="142">
        <f t="shared" si="6"/>
        <v>44310</v>
      </c>
      <c r="B260" s="141">
        <v>44310</v>
      </c>
      <c r="C260" s="136" t="s">
        <v>9</v>
      </c>
      <c r="E260" s="137" t="s">
        <v>295</v>
      </c>
      <c r="G260" s="137">
        <v>1</v>
      </c>
      <c r="J260" s="137">
        <v>24</v>
      </c>
      <c r="K260" s="137">
        <v>9</v>
      </c>
      <c r="L260" s="137">
        <v>30</v>
      </c>
    </row>
    <row r="261" spans="1:12" x14ac:dyDescent="0.25">
      <c r="A261" s="142">
        <f t="shared" si="6"/>
        <v>44311</v>
      </c>
      <c r="B261" s="141">
        <v>44311</v>
      </c>
      <c r="C261" s="136" t="s">
        <v>10</v>
      </c>
      <c r="E261" s="137" t="s">
        <v>295</v>
      </c>
      <c r="F261" s="137" t="s">
        <v>285</v>
      </c>
      <c r="G261" s="137">
        <v>1</v>
      </c>
      <c r="J261" s="137">
        <v>25</v>
      </c>
      <c r="K261" s="137">
        <v>9</v>
      </c>
      <c r="L261" s="137">
        <v>30</v>
      </c>
    </row>
    <row r="262" spans="1:12" x14ac:dyDescent="0.25">
      <c r="A262" s="142">
        <f t="shared" si="6"/>
        <v>44312</v>
      </c>
      <c r="B262" s="141">
        <v>44312</v>
      </c>
      <c r="C262" s="136" t="s">
        <v>4</v>
      </c>
      <c r="E262" s="137" t="s">
        <v>295</v>
      </c>
      <c r="F262" s="137">
        <v>1</v>
      </c>
      <c r="G262" s="140"/>
      <c r="J262" s="137">
        <v>26</v>
      </c>
      <c r="K262" s="137">
        <v>9</v>
      </c>
      <c r="L262" s="137">
        <v>30</v>
      </c>
    </row>
    <row r="263" spans="1:12" x14ac:dyDescent="0.25">
      <c r="A263" s="142">
        <f t="shared" si="6"/>
        <v>44313</v>
      </c>
      <c r="B263" s="141">
        <v>44313</v>
      </c>
      <c r="C263" s="136" t="s">
        <v>5</v>
      </c>
      <c r="E263" s="137" t="s">
        <v>295</v>
      </c>
      <c r="F263" s="137">
        <v>1</v>
      </c>
      <c r="J263" s="137">
        <v>27</v>
      </c>
      <c r="K263" s="137">
        <v>9</v>
      </c>
      <c r="L263" s="137">
        <v>30</v>
      </c>
    </row>
    <row r="264" spans="1:12" x14ac:dyDescent="0.25">
      <c r="A264" s="142">
        <f t="shared" si="6"/>
        <v>44314</v>
      </c>
      <c r="B264" s="141">
        <v>44314</v>
      </c>
      <c r="C264" s="136" t="s">
        <v>6</v>
      </c>
      <c r="E264" s="137" t="s">
        <v>295</v>
      </c>
      <c r="F264" s="137">
        <v>1</v>
      </c>
      <c r="J264" s="137">
        <v>28</v>
      </c>
      <c r="K264" s="137">
        <v>9</v>
      </c>
      <c r="L264" s="137">
        <v>30</v>
      </c>
    </row>
    <row r="265" spans="1:12" x14ac:dyDescent="0.25">
      <c r="A265" s="142">
        <f t="shared" si="6"/>
        <v>44315</v>
      </c>
      <c r="B265" s="141">
        <v>44315</v>
      </c>
      <c r="C265" s="136" t="s">
        <v>7</v>
      </c>
      <c r="E265" s="137" t="s">
        <v>295</v>
      </c>
      <c r="F265" s="137">
        <v>1</v>
      </c>
      <c r="J265" s="137">
        <v>29</v>
      </c>
      <c r="K265" s="137">
        <v>9</v>
      </c>
      <c r="L265" s="137">
        <v>30</v>
      </c>
    </row>
    <row r="266" spans="1:12" x14ac:dyDescent="0.25">
      <c r="A266" s="142">
        <f t="shared" si="6"/>
        <v>44316</v>
      </c>
      <c r="B266" s="141">
        <v>44316</v>
      </c>
      <c r="C266" s="136" t="s">
        <v>8</v>
      </c>
      <c r="E266" s="137" t="s">
        <v>295</v>
      </c>
      <c r="F266" s="137">
        <v>1</v>
      </c>
      <c r="J266" s="137">
        <v>30</v>
      </c>
      <c r="K266" s="137">
        <v>9</v>
      </c>
      <c r="L266" s="137">
        <v>30</v>
      </c>
    </row>
    <row r="267" spans="1:12" x14ac:dyDescent="0.25">
      <c r="A267" s="142">
        <f t="shared" si="6"/>
        <v>44317</v>
      </c>
      <c r="B267" s="141">
        <v>44317</v>
      </c>
      <c r="C267" s="136" t="s">
        <v>9</v>
      </c>
      <c r="E267" s="137" t="s">
        <v>296</v>
      </c>
      <c r="G267" s="137">
        <v>1</v>
      </c>
      <c r="J267" s="137">
        <v>1</v>
      </c>
      <c r="K267" s="137">
        <v>10</v>
      </c>
      <c r="L267" s="137">
        <v>31</v>
      </c>
    </row>
    <row r="268" spans="1:12" x14ac:dyDescent="0.25">
      <c r="A268" s="142">
        <f t="shared" si="6"/>
        <v>44318</v>
      </c>
      <c r="B268" s="141">
        <v>44318</v>
      </c>
      <c r="C268" s="136" t="s">
        <v>10</v>
      </c>
      <c r="E268" s="137" t="s">
        <v>296</v>
      </c>
      <c r="G268" s="137">
        <v>1</v>
      </c>
      <c r="J268" s="137">
        <v>2</v>
      </c>
      <c r="K268" s="137">
        <v>10</v>
      </c>
      <c r="L268" s="137">
        <v>31</v>
      </c>
    </row>
    <row r="269" spans="1:12" x14ac:dyDescent="0.25">
      <c r="A269" s="142">
        <f t="shared" si="6"/>
        <v>44319</v>
      </c>
      <c r="B269" s="141">
        <v>44319</v>
      </c>
      <c r="C269" s="136" t="s">
        <v>4</v>
      </c>
      <c r="D269" s="137" t="s">
        <v>289</v>
      </c>
      <c r="E269" s="137" t="s">
        <v>296</v>
      </c>
      <c r="G269" s="137">
        <v>1</v>
      </c>
      <c r="J269" s="137">
        <v>3</v>
      </c>
      <c r="K269" s="137">
        <v>10</v>
      </c>
      <c r="L269" s="137">
        <v>31</v>
      </c>
    </row>
    <row r="270" spans="1:12" x14ac:dyDescent="0.25">
      <c r="A270" s="142">
        <f t="shared" si="6"/>
        <v>44320</v>
      </c>
      <c r="B270" s="141">
        <v>44320</v>
      </c>
      <c r="C270" s="136" t="s">
        <v>5</v>
      </c>
      <c r="E270" s="137" t="s">
        <v>296</v>
      </c>
      <c r="F270" s="137">
        <v>1</v>
      </c>
      <c r="J270" s="137">
        <v>4</v>
      </c>
      <c r="K270" s="137">
        <v>10</v>
      </c>
      <c r="L270" s="137">
        <v>31</v>
      </c>
    </row>
    <row r="271" spans="1:12" x14ac:dyDescent="0.25">
      <c r="A271" s="142">
        <f t="shared" si="6"/>
        <v>44321</v>
      </c>
      <c r="B271" s="141">
        <v>44321</v>
      </c>
      <c r="C271" s="136" t="s">
        <v>6</v>
      </c>
      <c r="E271" s="137" t="s">
        <v>296</v>
      </c>
      <c r="F271" s="137">
        <v>1</v>
      </c>
      <c r="J271" s="137">
        <v>5</v>
      </c>
      <c r="K271" s="137">
        <v>10</v>
      </c>
      <c r="L271" s="137">
        <v>31</v>
      </c>
    </row>
    <row r="272" spans="1:12" x14ac:dyDescent="0.25">
      <c r="A272" s="142">
        <f t="shared" si="6"/>
        <v>44322</v>
      </c>
      <c r="B272" s="141">
        <v>44322</v>
      </c>
      <c r="C272" s="136" t="s">
        <v>7</v>
      </c>
      <c r="E272" s="137" t="s">
        <v>296</v>
      </c>
      <c r="F272" s="137">
        <v>1</v>
      </c>
      <c r="J272" s="137">
        <v>6</v>
      </c>
      <c r="K272" s="137">
        <v>10</v>
      </c>
      <c r="L272" s="137">
        <v>31</v>
      </c>
    </row>
    <row r="273" spans="1:12" x14ac:dyDescent="0.25">
      <c r="A273" s="142">
        <f t="shared" si="6"/>
        <v>44323</v>
      </c>
      <c r="B273" s="141">
        <v>44323</v>
      </c>
      <c r="C273" s="136" t="s">
        <v>8</v>
      </c>
      <c r="E273" s="137" t="s">
        <v>296</v>
      </c>
      <c r="F273" s="137">
        <v>1</v>
      </c>
      <c r="J273" s="137">
        <v>7</v>
      </c>
      <c r="K273" s="137">
        <v>10</v>
      </c>
      <c r="L273" s="137">
        <v>31</v>
      </c>
    </row>
    <row r="274" spans="1:12" x14ac:dyDescent="0.25">
      <c r="A274" s="142">
        <f t="shared" si="6"/>
        <v>44324</v>
      </c>
      <c r="B274" s="141">
        <v>44324</v>
      </c>
      <c r="C274" s="136" t="s">
        <v>9</v>
      </c>
      <c r="E274" s="137" t="s">
        <v>296</v>
      </c>
      <c r="G274" s="137">
        <v>1</v>
      </c>
      <c r="J274" s="137">
        <v>8</v>
      </c>
      <c r="K274" s="137">
        <v>10</v>
      </c>
      <c r="L274" s="137">
        <v>31</v>
      </c>
    </row>
    <row r="275" spans="1:12" x14ac:dyDescent="0.25">
      <c r="A275" s="142">
        <f t="shared" si="6"/>
        <v>44325</v>
      </c>
      <c r="B275" s="141">
        <v>44325</v>
      </c>
      <c r="C275" s="136" t="s">
        <v>10</v>
      </c>
      <c r="E275" s="137" t="s">
        <v>296</v>
      </c>
      <c r="G275" s="137">
        <v>1</v>
      </c>
      <c r="J275" s="137">
        <v>9</v>
      </c>
      <c r="K275" s="137">
        <v>10</v>
      </c>
      <c r="L275" s="137">
        <v>31</v>
      </c>
    </row>
    <row r="276" spans="1:12" x14ac:dyDescent="0.25">
      <c r="A276" s="142">
        <f t="shared" si="6"/>
        <v>44326</v>
      </c>
      <c r="B276" s="141">
        <v>44326</v>
      </c>
      <c r="C276" s="136" t="s">
        <v>4</v>
      </c>
      <c r="E276" s="137" t="s">
        <v>296</v>
      </c>
      <c r="F276" s="137">
        <v>1</v>
      </c>
      <c r="G276" s="140"/>
      <c r="J276" s="137">
        <v>10</v>
      </c>
      <c r="K276" s="137">
        <v>10</v>
      </c>
      <c r="L276" s="137">
        <v>31</v>
      </c>
    </row>
    <row r="277" spans="1:12" x14ac:dyDescent="0.25">
      <c r="A277" s="142">
        <f t="shared" si="6"/>
        <v>44327</v>
      </c>
      <c r="B277" s="141">
        <v>44327</v>
      </c>
      <c r="C277" s="136" t="s">
        <v>5</v>
      </c>
      <c r="E277" s="137" t="s">
        <v>296</v>
      </c>
      <c r="F277" s="137">
        <v>1</v>
      </c>
      <c r="J277" s="137">
        <v>11</v>
      </c>
      <c r="K277" s="137">
        <v>10</v>
      </c>
      <c r="L277" s="137">
        <v>31</v>
      </c>
    </row>
    <row r="278" spans="1:12" x14ac:dyDescent="0.25">
      <c r="A278" s="142">
        <f t="shared" si="6"/>
        <v>44328</v>
      </c>
      <c r="B278" s="141">
        <v>44328</v>
      </c>
      <c r="C278" s="136" t="s">
        <v>6</v>
      </c>
      <c r="E278" s="137" t="s">
        <v>296</v>
      </c>
      <c r="F278" s="137">
        <v>1</v>
      </c>
      <c r="J278" s="137">
        <v>12</v>
      </c>
      <c r="K278" s="137">
        <v>10</v>
      </c>
      <c r="L278" s="137">
        <v>31</v>
      </c>
    </row>
    <row r="279" spans="1:12" x14ac:dyDescent="0.25">
      <c r="A279" s="142">
        <f t="shared" si="6"/>
        <v>44329</v>
      </c>
      <c r="B279" s="141">
        <v>44329</v>
      </c>
      <c r="C279" s="136" t="s">
        <v>7</v>
      </c>
      <c r="E279" s="137" t="s">
        <v>296</v>
      </c>
      <c r="F279" s="137">
        <v>1</v>
      </c>
      <c r="J279" s="137">
        <v>13</v>
      </c>
      <c r="K279" s="137">
        <v>10</v>
      </c>
      <c r="L279" s="137">
        <v>31</v>
      </c>
    </row>
    <row r="280" spans="1:12" x14ac:dyDescent="0.25">
      <c r="A280" s="142">
        <f t="shared" si="6"/>
        <v>44330</v>
      </c>
      <c r="B280" s="141">
        <v>44330</v>
      </c>
      <c r="C280" s="136" t="s">
        <v>8</v>
      </c>
      <c r="E280" s="137" t="s">
        <v>296</v>
      </c>
      <c r="F280" s="137">
        <v>1</v>
      </c>
      <c r="J280" s="137">
        <v>14</v>
      </c>
      <c r="K280" s="137">
        <v>10</v>
      </c>
      <c r="L280" s="137">
        <v>31</v>
      </c>
    </row>
    <row r="281" spans="1:12" x14ac:dyDescent="0.25">
      <c r="A281" s="142">
        <f t="shared" si="6"/>
        <v>44331</v>
      </c>
      <c r="B281" s="141">
        <v>44331</v>
      </c>
      <c r="C281" s="136" t="s">
        <v>9</v>
      </c>
      <c r="E281" s="137" t="s">
        <v>296</v>
      </c>
      <c r="G281" s="137">
        <v>1</v>
      </c>
      <c r="J281" s="137">
        <v>15</v>
      </c>
      <c r="K281" s="137">
        <v>10</v>
      </c>
      <c r="L281" s="137">
        <v>31</v>
      </c>
    </row>
    <row r="282" spans="1:12" x14ac:dyDescent="0.25">
      <c r="A282" s="142">
        <f t="shared" si="6"/>
        <v>44332</v>
      </c>
      <c r="B282" s="141">
        <v>44332</v>
      </c>
      <c r="C282" s="136" t="s">
        <v>10</v>
      </c>
      <c r="E282" s="137" t="s">
        <v>296</v>
      </c>
      <c r="F282" s="137" t="s">
        <v>285</v>
      </c>
      <c r="G282" s="137">
        <v>1</v>
      </c>
      <c r="J282" s="137">
        <v>16</v>
      </c>
      <c r="K282" s="137">
        <v>10</v>
      </c>
      <c r="L282" s="137">
        <v>31</v>
      </c>
    </row>
    <row r="283" spans="1:12" x14ac:dyDescent="0.25">
      <c r="A283" s="142">
        <f t="shared" si="6"/>
        <v>44333</v>
      </c>
      <c r="B283" s="141">
        <v>44333</v>
      </c>
      <c r="C283" s="136" t="s">
        <v>4</v>
      </c>
      <c r="E283" s="137" t="s">
        <v>296</v>
      </c>
      <c r="F283" s="137">
        <v>1</v>
      </c>
      <c r="G283" s="140"/>
      <c r="J283" s="137">
        <v>17</v>
      </c>
      <c r="K283" s="137">
        <v>10</v>
      </c>
      <c r="L283" s="137">
        <v>31</v>
      </c>
    </row>
    <row r="284" spans="1:12" x14ac:dyDescent="0.25">
      <c r="A284" s="142">
        <f t="shared" si="6"/>
        <v>44334</v>
      </c>
      <c r="B284" s="141">
        <v>44334</v>
      </c>
      <c r="C284" s="136" t="s">
        <v>5</v>
      </c>
      <c r="E284" s="137" t="s">
        <v>296</v>
      </c>
      <c r="F284" s="137">
        <v>1</v>
      </c>
      <c r="J284" s="137">
        <v>18</v>
      </c>
      <c r="K284" s="137">
        <v>10</v>
      </c>
      <c r="L284" s="137">
        <v>31</v>
      </c>
    </row>
    <row r="285" spans="1:12" x14ac:dyDescent="0.25">
      <c r="A285" s="142">
        <f t="shared" si="6"/>
        <v>44335</v>
      </c>
      <c r="B285" s="141">
        <v>44335</v>
      </c>
      <c r="C285" s="136" t="s">
        <v>6</v>
      </c>
      <c r="E285" s="137" t="s">
        <v>296</v>
      </c>
      <c r="F285" s="137">
        <v>1</v>
      </c>
      <c r="J285" s="137">
        <v>19</v>
      </c>
      <c r="K285" s="137">
        <v>10</v>
      </c>
      <c r="L285" s="137">
        <v>31</v>
      </c>
    </row>
    <row r="286" spans="1:12" x14ac:dyDescent="0.25">
      <c r="A286" s="142">
        <f t="shared" si="6"/>
        <v>44336</v>
      </c>
      <c r="B286" s="141">
        <v>44336</v>
      </c>
      <c r="C286" s="136" t="s">
        <v>7</v>
      </c>
      <c r="E286" s="137" t="s">
        <v>296</v>
      </c>
      <c r="F286" s="137">
        <v>1</v>
      </c>
      <c r="J286" s="137">
        <v>20</v>
      </c>
      <c r="K286" s="137">
        <v>10</v>
      </c>
      <c r="L286" s="137">
        <v>31</v>
      </c>
    </row>
    <row r="287" spans="1:12" x14ac:dyDescent="0.25">
      <c r="A287" s="142">
        <f t="shared" si="6"/>
        <v>44337</v>
      </c>
      <c r="B287" s="141">
        <v>44337</v>
      </c>
      <c r="C287" s="136" t="s">
        <v>8</v>
      </c>
      <c r="E287" s="137" t="s">
        <v>296</v>
      </c>
      <c r="F287" s="137">
        <v>1</v>
      </c>
      <c r="J287" s="137">
        <v>21</v>
      </c>
      <c r="K287" s="137">
        <v>10</v>
      </c>
      <c r="L287" s="137">
        <v>31</v>
      </c>
    </row>
    <row r="288" spans="1:12" x14ac:dyDescent="0.25">
      <c r="A288" s="142">
        <f t="shared" si="6"/>
        <v>44338</v>
      </c>
      <c r="B288" s="141">
        <v>44338</v>
      </c>
      <c r="C288" s="136" t="s">
        <v>9</v>
      </c>
      <c r="E288" s="137" t="s">
        <v>296</v>
      </c>
      <c r="G288" s="137">
        <v>1</v>
      </c>
      <c r="J288" s="137">
        <v>22</v>
      </c>
      <c r="K288" s="137">
        <v>10</v>
      </c>
      <c r="L288" s="137">
        <v>31</v>
      </c>
    </row>
    <row r="289" spans="1:12" x14ac:dyDescent="0.25">
      <c r="A289" s="142">
        <f t="shared" si="6"/>
        <v>44339</v>
      </c>
      <c r="B289" s="141">
        <v>44339</v>
      </c>
      <c r="C289" s="136" t="s">
        <v>10</v>
      </c>
      <c r="E289" s="137" t="s">
        <v>296</v>
      </c>
      <c r="G289" s="137">
        <v>1</v>
      </c>
      <c r="J289" s="137">
        <v>23</v>
      </c>
      <c r="K289" s="137">
        <v>10</v>
      </c>
      <c r="L289" s="137">
        <v>31</v>
      </c>
    </row>
    <row r="290" spans="1:12" x14ac:dyDescent="0.25">
      <c r="A290" s="142">
        <f t="shared" si="6"/>
        <v>44340</v>
      </c>
      <c r="B290" s="141">
        <v>44340</v>
      </c>
      <c r="C290" s="136" t="s">
        <v>4</v>
      </c>
      <c r="E290" s="137" t="s">
        <v>296</v>
      </c>
      <c r="F290" s="137">
        <v>1</v>
      </c>
      <c r="G290" s="140"/>
      <c r="J290" s="137">
        <v>24</v>
      </c>
      <c r="K290" s="137">
        <v>10</v>
      </c>
      <c r="L290" s="137">
        <v>31</v>
      </c>
    </row>
    <row r="291" spans="1:12" x14ac:dyDescent="0.25">
      <c r="A291" s="142">
        <f t="shared" si="6"/>
        <v>44341</v>
      </c>
      <c r="B291" s="141">
        <v>44341</v>
      </c>
      <c r="C291" s="136" t="s">
        <v>5</v>
      </c>
      <c r="E291" s="137" t="s">
        <v>296</v>
      </c>
      <c r="F291" s="137">
        <v>1</v>
      </c>
      <c r="J291" s="137">
        <v>25</v>
      </c>
      <c r="K291" s="137">
        <v>10</v>
      </c>
      <c r="L291" s="137">
        <v>31</v>
      </c>
    </row>
    <row r="292" spans="1:12" x14ac:dyDescent="0.25">
      <c r="A292" s="142">
        <f t="shared" si="6"/>
        <v>44342</v>
      </c>
      <c r="B292" s="141">
        <v>44342</v>
      </c>
      <c r="C292" s="136" t="s">
        <v>6</v>
      </c>
      <c r="E292" s="137" t="s">
        <v>296</v>
      </c>
      <c r="F292" s="137">
        <v>1</v>
      </c>
      <c r="J292" s="137">
        <v>26</v>
      </c>
      <c r="K292" s="137">
        <v>10</v>
      </c>
      <c r="L292" s="137">
        <v>31</v>
      </c>
    </row>
    <row r="293" spans="1:12" x14ac:dyDescent="0.25">
      <c r="A293" s="142">
        <f t="shared" si="6"/>
        <v>44343</v>
      </c>
      <c r="B293" s="141">
        <v>44343</v>
      </c>
      <c r="C293" s="136" t="s">
        <v>7</v>
      </c>
      <c r="E293" s="137" t="s">
        <v>296</v>
      </c>
      <c r="F293" s="137">
        <v>1</v>
      </c>
      <c r="J293" s="137">
        <v>27</v>
      </c>
      <c r="K293" s="137">
        <v>10</v>
      </c>
      <c r="L293" s="137">
        <v>31</v>
      </c>
    </row>
    <row r="294" spans="1:12" x14ac:dyDescent="0.25">
      <c r="A294" s="142">
        <f t="shared" si="6"/>
        <v>44344</v>
      </c>
      <c r="B294" s="141">
        <v>44344</v>
      </c>
      <c r="C294" s="136" t="s">
        <v>8</v>
      </c>
      <c r="E294" s="137" t="s">
        <v>296</v>
      </c>
      <c r="F294" s="137">
        <v>1</v>
      </c>
      <c r="J294" s="137">
        <v>28</v>
      </c>
      <c r="K294" s="137">
        <v>10</v>
      </c>
      <c r="L294" s="137">
        <v>31</v>
      </c>
    </row>
    <row r="295" spans="1:12" x14ac:dyDescent="0.25">
      <c r="A295" s="142">
        <f t="shared" si="6"/>
        <v>44345</v>
      </c>
      <c r="B295" s="141">
        <v>44345</v>
      </c>
      <c r="C295" s="136" t="s">
        <v>9</v>
      </c>
      <c r="E295" s="137" t="s">
        <v>296</v>
      </c>
      <c r="G295" s="137">
        <v>1</v>
      </c>
      <c r="J295" s="137">
        <v>29</v>
      </c>
      <c r="K295" s="137">
        <v>10</v>
      </c>
      <c r="L295" s="137">
        <v>31</v>
      </c>
    </row>
    <row r="296" spans="1:12" x14ac:dyDescent="0.25">
      <c r="A296" s="142">
        <f t="shared" si="6"/>
        <v>44346</v>
      </c>
      <c r="B296" s="141">
        <v>44346</v>
      </c>
      <c r="C296" s="136" t="s">
        <v>10</v>
      </c>
      <c r="E296" s="137" t="s">
        <v>296</v>
      </c>
      <c r="F296" s="137" t="s">
        <v>285</v>
      </c>
      <c r="G296" s="137">
        <v>1</v>
      </c>
      <c r="J296" s="137">
        <v>30</v>
      </c>
      <c r="K296" s="137">
        <v>10</v>
      </c>
      <c r="L296" s="137">
        <v>31</v>
      </c>
    </row>
    <row r="297" spans="1:12" x14ac:dyDescent="0.25">
      <c r="A297" s="142">
        <f t="shared" si="6"/>
        <v>44347</v>
      </c>
      <c r="B297" s="141">
        <v>44347</v>
      </c>
      <c r="C297" s="136" t="s">
        <v>4</v>
      </c>
      <c r="E297" s="137" t="s">
        <v>296</v>
      </c>
      <c r="F297" s="137">
        <v>1</v>
      </c>
      <c r="G297" s="140"/>
      <c r="J297" s="137">
        <v>31</v>
      </c>
      <c r="K297" s="137">
        <v>10</v>
      </c>
      <c r="L297" s="137">
        <v>31</v>
      </c>
    </row>
    <row r="298" spans="1:12" x14ac:dyDescent="0.25">
      <c r="A298" s="142">
        <f t="shared" si="6"/>
        <v>44348</v>
      </c>
      <c r="B298" s="141">
        <v>44348</v>
      </c>
      <c r="C298" s="136" t="s">
        <v>5</v>
      </c>
      <c r="E298" s="137" t="s">
        <v>297</v>
      </c>
      <c r="F298" s="137">
        <v>1</v>
      </c>
      <c r="J298" s="137">
        <v>1</v>
      </c>
      <c r="K298" s="137">
        <v>11</v>
      </c>
      <c r="L298" s="137">
        <v>30</v>
      </c>
    </row>
    <row r="299" spans="1:12" x14ac:dyDescent="0.25">
      <c r="A299" s="142">
        <f t="shared" si="6"/>
        <v>44349</v>
      </c>
      <c r="B299" s="141">
        <v>44349</v>
      </c>
      <c r="C299" s="136" t="s">
        <v>6</v>
      </c>
      <c r="E299" s="137" t="s">
        <v>297</v>
      </c>
      <c r="F299" s="137">
        <v>1</v>
      </c>
      <c r="J299" s="137">
        <v>2</v>
      </c>
      <c r="K299" s="137">
        <v>11</v>
      </c>
      <c r="L299" s="137">
        <v>30</v>
      </c>
    </row>
    <row r="300" spans="1:12" x14ac:dyDescent="0.25">
      <c r="A300" s="142">
        <f t="shared" si="6"/>
        <v>44350</v>
      </c>
      <c r="B300" s="141">
        <v>44350</v>
      </c>
      <c r="C300" s="136" t="s">
        <v>7</v>
      </c>
      <c r="E300" s="137" t="s">
        <v>297</v>
      </c>
      <c r="F300" s="137">
        <v>1</v>
      </c>
      <c r="J300" s="137">
        <v>3</v>
      </c>
      <c r="K300" s="137">
        <v>11</v>
      </c>
      <c r="L300" s="137">
        <v>30</v>
      </c>
    </row>
    <row r="301" spans="1:12" x14ac:dyDescent="0.25">
      <c r="A301" s="142">
        <f t="shared" si="6"/>
        <v>44351</v>
      </c>
      <c r="B301" s="141">
        <v>44351</v>
      </c>
      <c r="C301" s="136" t="s">
        <v>8</v>
      </c>
      <c r="E301" s="137" t="s">
        <v>297</v>
      </c>
      <c r="F301" s="137">
        <v>1</v>
      </c>
      <c r="J301" s="137">
        <v>4</v>
      </c>
      <c r="K301" s="137">
        <v>11</v>
      </c>
      <c r="L301" s="137">
        <v>30</v>
      </c>
    </row>
    <row r="302" spans="1:12" x14ac:dyDescent="0.25">
      <c r="A302" s="142">
        <f t="shared" si="6"/>
        <v>44352</v>
      </c>
      <c r="B302" s="141">
        <v>44352</v>
      </c>
      <c r="C302" s="136" t="s">
        <v>9</v>
      </c>
      <c r="E302" s="137" t="s">
        <v>297</v>
      </c>
      <c r="G302" s="137">
        <v>1</v>
      </c>
      <c r="J302" s="137">
        <v>5</v>
      </c>
      <c r="K302" s="137">
        <v>11</v>
      </c>
      <c r="L302" s="137">
        <v>30</v>
      </c>
    </row>
    <row r="303" spans="1:12" x14ac:dyDescent="0.25">
      <c r="A303" s="142">
        <f t="shared" si="6"/>
        <v>44353</v>
      </c>
      <c r="B303" s="141">
        <v>44353</v>
      </c>
      <c r="C303" s="136" t="s">
        <v>10</v>
      </c>
      <c r="E303" s="137" t="s">
        <v>297</v>
      </c>
      <c r="G303" s="137">
        <v>1</v>
      </c>
      <c r="J303" s="137">
        <v>6</v>
      </c>
      <c r="K303" s="137">
        <v>11</v>
      </c>
      <c r="L303" s="137">
        <v>30</v>
      </c>
    </row>
    <row r="304" spans="1:12" x14ac:dyDescent="0.25">
      <c r="A304" s="142">
        <f t="shared" si="6"/>
        <v>44354</v>
      </c>
      <c r="B304" s="141">
        <v>44354</v>
      </c>
      <c r="C304" s="136" t="s">
        <v>4</v>
      </c>
      <c r="E304" s="137" t="s">
        <v>297</v>
      </c>
      <c r="F304" s="137">
        <v>1</v>
      </c>
      <c r="G304" s="140"/>
      <c r="J304" s="137">
        <v>7</v>
      </c>
      <c r="K304" s="137">
        <v>11</v>
      </c>
      <c r="L304" s="137">
        <v>30</v>
      </c>
    </row>
    <row r="305" spans="1:12" x14ac:dyDescent="0.25">
      <c r="A305" s="142">
        <f t="shared" si="6"/>
        <v>44355</v>
      </c>
      <c r="B305" s="141">
        <v>44355</v>
      </c>
      <c r="C305" s="136" t="s">
        <v>5</v>
      </c>
      <c r="E305" s="137" t="s">
        <v>297</v>
      </c>
      <c r="F305" s="137">
        <v>1</v>
      </c>
      <c r="J305" s="137">
        <v>8</v>
      </c>
      <c r="K305" s="137">
        <v>11</v>
      </c>
      <c r="L305" s="137">
        <v>30</v>
      </c>
    </row>
    <row r="306" spans="1:12" x14ac:dyDescent="0.25">
      <c r="A306" s="142">
        <f t="shared" si="6"/>
        <v>44356</v>
      </c>
      <c r="B306" s="141">
        <v>44356</v>
      </c>
      <c r="C306" s="136" t="s">
        <v>6</v>
      </c>
      <c r="E306" s="137" t="s">
        <v>297</v>
      </c>
      <c r="F306" s="137">
        <v>1</v>
      </c>
      <c r="J306" s="137">
        <v>9</v>
      </c>
      <c r="K306" s="137">
        <v>11</v>
      </c>
      <c r="L306" s="137">
        <v>30</v>
      </c>
    </row>
    <row r="307" spans="1:12" x14ac:dyDescent="0.25">
      <c r="A307" s="142">
        <f t="shared" si="6"/>
        <v>44357</v>
      </c>
      <c r="B307" s="141">
        <v>44357</v>
      </c>
      <c r="C307" s="136" t="s">
        <v>7</v>
      </c>
      <c r="E307" s="137" t="s">
        <v>297</v>
      </c>
      <c r="F307" s="137">
        <v>1</v>
      </c>
      <c r="J307" s="137">
        <v>10</v>
      </c>
      <c r="K307" s="137">
        <v>11</v>
      </c>
      <c r="L307" s="137">
        <v>30</v>
      </c>
    </row>
    <row r="308" spans="1:12" x14ac:dyDescent="0.25">
      <c r="A308" s="142">
        <f t="shared" si="6"/>
        <v>44358</v>
      </c>
      <c r="B308" s="141">
        <v>44358</v>
      </c>
      <c r="C308" s="136" t="s">
        <v>8</v>
      </c>
      <c r="E308" s="137" t="s">
        <v>297</v>
      </c>
      <c r="F308" s="137">
        <v>1</v>
      </c>
      <c r="J308" s="137">
        <v>11</v>
      </c>
      <c r="K308" s="137">
        <v>11</v>
      </c>
      <c r="L308" s="137">
        <v>30</v>
      </c>
    </row>
    <row r="309" spans="1:12" x14ac:dyDescent="0.25">
      <c r="A309" s="142">
        <f t="shared" si="6"/>
        <v>44359</v>
      </c>
      <c r="B309" s="141">
        <v>44359</v>
      </c>
      <c r="C309" s="136" t="s">
        <v>9</v>
      </c>
      <c r="E309" s="137" t="s">
        <v>297</v>
      </c>
      <c r="G309" s="137">
        <v>1</v>
      </c>
      <c r="J309" s="137">
        <v>12</v>
      </c>
      <c r="K309" s="137">
        <v>11</v>
      </c>
      <c r="L309" s="137">
        <v>30</v>
      </c>
    </row>
    <row r="310" spans="1:12" x14ac:dyDescent="0.25">
      <c r="A310" s="142">
        <f t="shared" si="6"/>
        <v>44360</v>
      </c>
      <c r="B310" s="141">
        <v>44360</v>
      </c>
      <c r="C310" s="136" t="s">
        <v>10</v>
      </c>
      <c r="E310" s="137" t="s">
        <v>297</v>
      </c>
      <c r="F310" s="137" t="s">
        <v>285</v>
      </c>
      <c r="G310" s="137">
        <v>1</v>
      </c>
      <c r="J310" s="137">
        <v>13</v>
      </c>
      <c r="K310" s="137">
        <v>11</v>
      </c>
      <c r="L310" s="137">
        <v>30</v>
      </c>
    </row>
    <row r="311" spans="1:12" x14ac:dyDescent="0.25">
      <c r="A311" s="142">
        <f t="shared" si="6"/>
        <v>44361</v>
      </c>
      <c r="B311" s="141">
        <v>44361</v>
      </c>
      <c r="C311" s="136" t="s">
        <v>4</v>
      </c>
      <c r="E311" s="137" t="s">
        <v>297</v>
      </c>
      <c r="F311" s="137">
        <v>1</v>
      </c>
      <c r="G311" s="140"/>
      <c r="J311" s="137">
        <v>14</v>
      </c>
      <c r="K311" s="137">
        <v>11</v>
      </c>
      <c r="L311" s="137">
        <v>30</v>
      </c>
    </row>
    <row r="312" spans="1:12" x14ac:dyDescent="0.25">
      <c r="A312" s="142">
        <f t="shared" si="6"/>
        <v>44362</v>
      </c>
      <c r="B312" s="141">
        <v>44362</v>
      </c>
      <c r="C312" s="136" t="s">
        <v>5</v>
      </c>
      <c r="E312" s="137" t="s">
        <v>297</v>
      </c>
      <c r="F312" s="137">
        <v>1</v>
      </c>
      <c r="J312" s="137">
        <v>15</v>
      </c>
      <c r="K312" s="137">
        <v>11</v>
      </c>
      <c r="L312" s="137">
        <v>30</v>
      </c>
    </row>
    <row r="313" spans="1:12" x14ac:dyDescent="0.25">
      <c r="A313" s="142">
        <f t="shared" si="6"/>
        <v>44363</v>
      </c>
      <c r="B313" s="141">
        <v>44363</v>
      </c>
      <c r="C313" s="136" t="s">
        <v>6</v>
      </c>
      <c r="E313" s="137" t="s">
        <v>297</v>
      </c>
      <c r="F313" s="137">
        <v>1</v>
      </c>
      <c r="J313" s="137">
        <v>16</v>
      </c>
      <c r="K313" s="137">
        <v>11</v>
      </c>
      <c r="L313" s="137">
        <v>30</v>
      </c>
    </row>
    <row r="314" spans="1:12" x14ac:dyDescent="0.25">
      <c r="A314" s="142">
        <f t="shared" si="6"/>
        <v>44364</v>
      </c>
      <c r="B314" s="141">
        <v>44364</v>
      </c>
      <c r="C314" s="136" t="s">
        <v>7</v>
      </c>
      <c r="E314" s="137" t="s">
        <v>297</v>
      </c>
      <c r="F314" s="137">
        <v>1</v>
      </c>
      <c r="J314" s="137">
        <v>17</v>
      </c>
      <c r="K314" s="137">
        <v>11</v>
      </c>
      <c r="L314" s="137">
        <v>30</v>
      </c>
    </row>
    <row r="315" spans="1:12" x14ac:dyDescent="0.25">
      <c r="A315" s="142">
        <f t="shared" si="6"/>
        <v>44365</v>
      </c>
      <c r="B315" s="141">
        <v>44365</v>
      </c>
      <c r="C315" s="136" t="s">
        <v>8</v>
      </c>
      <c r="E315" s="137" t="s">
        <v>297</v>
      </c>
      <c r="F315" s="137">
        <v>1</v>
      </c>
      <c r="J315" s="137">
        <v>18</v>
      </c>
      <c r="K315" s="137">
        <v>11</v>
      </c>
      <c r="L315" s="137">
        <v>30</v>
      </c>
    </row>
    <row r="316" spans="1:12" x14ac:dyDescent="0.25">
      <c r="A316" s="142">
        <f t="shared" si="6"/>
        <v>44366</v>
      </c>
      <c r="B316" s="141">
        <v>44366</v>
      </c>
      <c r="C316" s="136" t="s">
        <v>9</v>
      </c>
      <c r="E316" s="137" t="s">
        <v>297</v>
      </c>
      <c r="G316" s="137">
        <v>1</v>
      </c>
      <c r="J316" s="137">
        <v>19</v>
      </c>
      <c r="K316" s="137">
        <v>11</v>
      </c>
      <c r="L316" s="137">
        <v>30</v>
      </c>
    </row>
    <row r="317" spans="1:12" x14ac:dyDescent="0.25">
      <c r="A317" s="142">
        <f t="shared" si="6"/>
        <v>44367</v>
      </c>
      <c r="B317" s="141">
        <v>44367</v>
      </c>
      <c r="C317" s="136" t="s">
        <v>10</v>
      </c>
      <c r="E317" s="137" t="s">
        <v>297</v>
      </c>
      <c r="G317" s="137">
        <v>1</v>
      </c>
      <c r="J317" s="137">
        <v>20</v>
      </c>
      <c r="K317" s="137">
        <v>11</v>
      </c>
      <c r="L317" s="137">
        <v>30</v>
      </c>
    </row>
    <row r="318" spans="1:12" x14ac:dyDescent="0.25">
      <c r="A318" s="142">
        <f t="shared" si="6"/>
        <v>44368</v>
      </c>
      <c r="B318" s="141">
        <v>44368</v>
      </c>
      <c r="C318" s="136" t="s">
        <v>4</v>
      </c>
      <c r="E318" s="137" t="s">
        <v>297</v>
      </c>
      <c r="F318" s="137">
        <v>1</v>
      </c>
      <c r="G318" s="140"/>
      <c r="J318" s="137">
        <v>21</v>
      </c>
      <c r="K318" s="137">
        <v>11</v>
      </c>
      <c r="L318" s="137">
        <v>30</v>
      </c>
    </row>
    <row r="319" spans="1:12" x14ac:dyDescent="0.25">
      <c r="A319" s="142">
        <f t="shared" si="6"/>
        <v>44369</v>
      </c>
      <c r="B319" s="141">
        <v>44369</v>
      </c>
      <c r="C319" s="136" t="s">
        <v>5</v>
      </c>
      <c r="E319" s="137" t="s">
        <v>297</v>
      </c>
      <c r="F319" s="137">
        <v>1</v>
      </c>
      <c r="J319" s="137">
        <v>22</v>
      </c>
      <c r="K319" s="137">
        <v>11</v>
      </c>
      <c r="L319" s="137">
        <v>30</v>
      </c>
    </row>
    <row r="320" spans="1:12" x14ac:dyDescent="0.25">
      <c r="A320" s="142">
        <f t="shared" si="6"/>
        <v>44370</v>
      </c>
      <c r="B320" s="141">
        <v>44370</v>
      </c>
      <c r="C320" s="136" t="s">
        <v>6</v>
      </c>
      <c r="E320" s="137" t="s">
        <v>297</v>
      </c>
      <c r="F320" s="137">
        <v>1</v>
      </c>
      <c r="J320" s="137">
        <v>23</v>
      </c>
      <c r="K320" s="137">
        <v>11</v>
      </c>
      <c r="L320" s="137">
        <v>30</v>
      </c>
    </row>
    <row r="321" spans="1:12" x14ac:dyDescent="0.25">
      <c r="A321" s="142">
        <f t="shared" si="6"/>
        <v>44371</v>
      </c>
      <c r="B321" s="141">
        <v>44371</v>
      </c>
      <c r="C321" s="136" t="s">
        <v>7</v>
      </c>
      <c r="E321" s="137" t="s">
        <v>297</v>
      </c>
      <c r="F321" s="137">
        <v>1</v>
      </c>
      <c r="J321" s="137">
        <v>24</v>
      </c>
      <c r="K321" s="137">
        <v>11</v>
      </c>
      <c r="L321" s="137">
        <v>30</v>
      </c>
    </row>
    <row r="322" spans="1:12" x14ac:dyDescent="0.25">
      <c r="A322" s="142">
        <f t="shared" si="6"/>
        <v>44372</v>
      </c>
      <c r="B322" s="141">
        <v>44372</v>
      </c>
      <c r="C322" s="136" t="s">
        <v>8</v>
      </c>
      <c r="E322" s="137" t="s">
        <v>297</v>
      </c>
      <c r="F322" s="137">
        <v>1</v>
      </c>
      <c r="J322" s="137">
        <v>25</v>
      </c>
      <c r="K322" s="137">
        <v>11</v>
      </c>
      <c r="L322" s="137">
        <v>30</v>
      </c>
    </row>
    <row r="323" spans="1:12" x14ac:dyDescent="0.25">
      <c r="A323" s="142">
        <f t="shared" ref="A323:A374" si="7">B323</f>
        <v>44373</v>
      </c>
      <c r="B323" s="141">
        <v>44373</v>
      </c>
      <c r="C323" s="136" t="s">
        <v>9</v>
      </c>
      <c r="E323" s="137" t="s">
        <v>297</v>
      </c>
      <c r="G323" s="137">
        <v>1</v>
      </c>
      <c r="J323" s="137">
        <v>26</v>
      </c>
      <c r="K323" s="137">
        <v>11</v>
      </c>
      <c r="L323" s="137">
        <v>30</v>
      </c>
    </row>
    <row r="324" spans="1:12" x14ac:dyDescent="0.25">
      <c r="A324" s="142">
        <f t="shared" si="7"/>
        <v>44374</v>
      </c>
      <c r="B324" s="141">
        <v>44374</v>
      </c>
      <c r="C324" s="136" t="s">
        <v>10</v>
      </c>
      <c r="E324" s="137" t="s">
        <v>297</v>
      </c>
      <c r="F324" s="137" t="s">
        <v>285</v>
      </c>
      <c r="G324" s="137">
        <v>1</v>
      </c>
      <c r="J324" s="137">
        <v>27</v>
      </c>
      <c r="K324" s="137">
        <v>11</v>
      </c>
      <c r="L324" s="137">
        <v>30</v>
      </c>
    </row>
    <row r="325" spans="1:12" x14ac:dyDescent="0.25">
      <c r="A325" s="142">
        <f t="shared" si="7"/>
        <v>44375</v>
      </c>
      <c r="B325" s="141">
        <v>44375</v>
      </c>
      <c r="C325" s="136" t="s">
        <v>4</v>
      </c>
      <c r="D325" s="137" t="s">
        <v>289</v>
      </c>
      <c r="E325" s="137" t="s">
        <v>297</v>
      </c>
      <c r="G325" s="137">
        <v>1</v>
      </c>
      <c r="J325" s="137">
        <v>28</v>
      </c>
      <c r="K325" s="137">
        <v>11</v>
      </c>
      <c r="L325" s="137">
        <v>30</v>
      </c>
    </row>
    <row r="326" spans="1:12" x14ac:dyDescent="0.25">
      <c r="A326" s="142">
        <f t="shared" si="7"/>
        <v>44376</v>
      </c>
      <c r="B326" s="141">
        <v>44376</v>
      </c>
      <c r="C326" s="136" t="s">
        <v>5</v>
      </c>
      <c r="D326" s="137" t="s">
        <v>289</v>
      </c>
      <c r="E326" s="137" t="s">
        <v>297</v>
      </c>
      <c r="G326" s="137">
        <v>1</v>
      </c>
      <c r="J326" s="137">
        <v>29</v>
      </c>
      <c r="K326" s="137">
        <v>11</v>
      </c>
      <c r="L326" s="137">
        <v>30</v>
      </c>
    </row>
    <row r="327" spans="1:12" x14ac:dyDescent="0.25">
      <c r="A327" s="142">
        <f t="shared" si="7"/>
        <v>44377</v>
      </c>
      <c r="B327" s="141">
        <v>44377</v>
      </c>
      <c r="C327" s="136" t="s">
        <v>6</v>
      </c>
      <c r="D327" s="137" t="s">
        <v>289</v>
      </c>
      <c r="E327" s="137" t="s">
        <v>297</v>
      </c>
      <c r="G327" s="137">
        <v>1</v>
      </c>
      <c r="J327" s="137">
        <v>30</v>
      </c>
      <c r="K327" s="137">
        <v>11</v>
      </c>
      <c r="L327" s="137">
        <v>30</v>
      </c>
    </row>
    <row r="328" spans="1:12" x14ac:dyDescent="0.25">
      <c r="A328" s="142">
        <f t="shared" si="7"/>
        <v>44378</v>
      </c>
      <c r="B328" s="141">
        <v>44378</v>
      </c>
      <c r="C328" s="136" t="s">
        <v>7</v>
      </c>
      <c r="D328" s="137" t="s">
        <v>289</v>
      </c>
      <c r="E328" s="137" t="s">
        <v>298</v>
      </c>
      <c r="G328" s="137">
        <v>1</v>
      </c>
      <c r="J328" s="137">
        <v>1</v>
      </c>
      <c r="K328" s="137">
        <v>12</v>
      </c>
      <c r="L328" s="137">
        <v>31</v>
      </c>
    </row>
    <row r="329" spans="1:12" x14ac:dyDescent="0.25">
      <c r="A329" s="142">
        <f t="shared" si="7"/>
        <v>44379</v>
      </c>
      <c r="B329" s="141">
        <v>44379</v>
      </c>
      <c r="C329" s="136" t="s">
        <v>8</v>
      </c>
      <c r="D329" s="137" t="s">
        <v>289</v>
      </c>
      <c r="E329" s="137" t="s">
        <v>298</v>
      </c>
      <c r="G329" s="137">
        <v>1</v>
      </c>
      <c r="J329" s="137">
        <v>2</v>
      </c>
      <c r="K329" s="137">
        <v>12</v>
      </c>
      <c r="L329" s="137">
        <v>31</v>
      </c>
    </row>
    <row r="330" spans="1:12" x14ac:dyDescent="0.25">
      <c r="A330" s="142">
        <f t="shared" si="7"/>
        <v>44380</v>
      </c>
      <c r="B330" s="141">
        <v>44380</v>
      </c>
      <c r="C330" s="136" t="s">
        <v>9</v>
      </c>
      <c r="E330" s="137" t="s">
        <v>298</v>
      </c>
      <c r="G330" s="137">
        <v>1</v>
      </c>
      <c r="J330" s="137">
        <v>3</v>
      </c>
      <c r="K330" s="137">
        <v>12</v>
      </c>
      <c r="L330" s="137">
        <v>31</v>
      </c>
    </row>
    <row r="331" spans="1:12" x14ac:dyDescent="0.25">
      <c r="A331" s="142">
        <f t="shared" si="7"/>
        <v>44381</v>
      </c>
      <c r="B331" s="141">
        <v>44381</v>
      </c>
      <c r="C331" s="136" t="s">
        <v>10</v>
      </c>
      <c r="E331" s="137" t="s">
        <v>298</v>
      </c>
      <c r="G331" s="137">
        <v>1</v>
      </c>
      <c r="J331" s="137">
        <v>4</v>
      </c>
      <c r="K331" s="137">
        <v>12</v>
      </c>
      <c r="L331" s="137">
        <v>31</v>
      </c>
    </row>
    <row r="332" spans="1:12" x14ac:dyDescent="0.25">
      <c r="A332" s="142">
        <f t="shared" si="7"/>
        <v>44382</v>
      </c>
      <c r="B332" s="141">
        <v>44382</v>
      </c>
      <c r="C332" s="136" t="s">
        <v>4</v>
      </c>
      <c r="D332" s="137" t="s">
        <v>288</v>
      </c>
      <c r="E332" s="137" t="s">
        <v>298</v>
      </c>
      <c r="G332" s="137">
        <v>1</v>
      </c>
      <c r="J332" s="137">
        <v>5</v>
      </c>
      <c r="K332" s="137">
        <v>12</v>
      </c>
      <c r="L332" s="137">
        <v>31</v>
      </c>
    </row>
    <row r="333" spans="1:12" x14ac:dyDescent="0.25">
      <c r="A333" s="142">
        <f t="shared" si="7"/>
        <v>44383</v>
      </c>
      <c r="B333" s="141">
        <v>44383</v>
      </c>
      <c r="C333" s="136" t="s">
        <v>5</v>
      </c>
      <c r="D333" s="137" t="s">
        <v>288</v>
      </c>
      <c r="E333" s="137" t="s">
        <v>298</v>
      </c>
      <c r="G333" s="137">
        <v>1</v>
      </c>
      <c r="J333" s="137">
        <v>6</v>
      </c>
      <c r="K333" s="137">
        <v>12</v>
      </c>
      <c r="L333" s="137">
        <v>31</v>
      </c>
    </row>
    <row r="334" spans="1:12" x14ac:dyDescent="0.25">
      <c r="A334" s="142">
        <f t="shared" si="7"/>
        <v>44384</v>
      </c>
      <c r="B334" s="141">
        <v>44384</v>
      </c>
      <c r="C334" s="136" t="s">
        <v>6</v>
      </c>
      <c r="D334" s="137" t="s">
        <v>288</v>
      </c>
      <c r="E334" s="137" t="s">
        <v>298</v>
      </c>
      <c r="G334" s="137">
        <v>1</v>
      </c>
      <c r="J334" s="137">
        <v>7</v>
      </c>
      <c r="K334" s="137">
        <v>12</v>
      </c>
      <c r="L334" s="137">
        <v>31</v>
      </c>
    </row>
    <row r="335" spans="1:12" x14ac:dyDescent="0.25">
      <c r="A335" s="142">
        <f t="shared" si="7"/>
        <v>44385</v>
      </c>
      <c r="B335" s="141">
        <v>44385</v>
      </c>
      <c r="C335" s="136" t="s">
        <v>7</v>
      </c>
      <c r="D335" s="137" t="s">
        <v>288</v>
      </c>
      <c r="E335" s="137" t="s">
        <v>298</v>
      </c>
      <c r="G335" s="137">
        <v>1</v>
      </c>
      <c r="J335" s="137">
        <v>8</v>
      </c>
      <c r="K335" s="137">
        <v>12</v>
      </c>
      <c r="L335" s="137">
        <v>31</v>
      </c>
    </row>
    <row r="336" spans="1:12" x14ac:dyDescent="0.25">
      <c r="A336" s="142">
        <f t="shared" si="7"/>
        <v>44386</v>
      </c>
      <c r="B336" s="141">
        <v>44386</v>
      </c>
      <c r="C336" s="136" t="s">
        <v>8</v>
      </c>
      <c r="D336" s="137" t="s">
        <v>288</v>
      </c>
      <c r="E336" s="137" t="s">
        <v>298</v>
      </c>
      <c r="G336" s="137">
        <v>1</v>
      </c>
      <c r="J336" s="137">
        <v>9</v>
      </c>
      <c r="K336" s="137">
        <v>12</v>
      </c>
      <c r="L336" s="137">
        <v>31</v>
      </c>
    </row>
    <row r="337" spans="1:12" x14ac:dyDescent="0.25">
      <c r="A337" s="142">
        <f t="shared" si="7"/>
        <v>44387</v>
      </c>
      <c r="B337" s="141">
        <v>44387</v>
      </c>
      <c r="C337" s="136" t="s">
        <v>9</v>
      </c>
      <c r="E337" s="137" t="s">
        <v>298</v>
      </c>
      <c r="G337" s="137">
        <v>1</v>
      </c>
      <c r="J337" s="137">
        <v>10</v>
      </c>
      <c r="K337" s="137">
        <v>12</v>
      </c>
      <c r="L337" s="137">
        <v>31</v>
      </c>
    </row>
    <row r="338" spans="1:12" x14ac:dyDescent="0.25">
      <c r="A338" s="142">
        <f t="shared" si="7"/>
        <v>44388</v>
      </c>
      <c r="B338" s="141">
        <v>44388</v>
      </c>
      <c r="C338" s="136" t="s">
        <v>10</v>
      </c>
      <c r="E338" s="137" t="s">
        <v>298</v>
      </c>
      <c r="G338" s="137">
        <v>1</v>
      </c>
      <c r="J338" s="137">
        <v>11</v>
      </c>
      <c r="K338" s="137">
        <v>12</v>
      </c>
      <c r="L338" s="137">
        <v>31</v>
      </c>
    </row>
    <row r="339" spans="1:12" x14ac:dyDescent="0.25">
      <c r="A339" s="142">
        <f t="shared" si="7"/>
        <v>44389</v>
      </c>
      <c r="B339" s="141">
        <v>44389</v>
      </c>
      <c r="C339" s="136" t="s">
        <v>4</v>
      </c>
      <c r="D339" s="137" t="s">
        <v>288</v>
      </c>
      <c r="E339" s="137" t="s">
        <v>298</v>
      </c>
      <c r="G339" s="137">
        <v>1</v>
      </c>
      <c r="J339" s="137">
        <v>12</v>
      </c>
      <c r="K339" s="137">
        <v>12</v>
      </c>
      <c r="L339" s="137">
        <v>31</v>
      </c>
    </row>
    <row r="340" spans="1:12" x14ac:dyDescent="0.25">
      <c r="A340" s="142">
        <f t="shared" si="7"/>
        <v>44390</v>
      </c>
      <c r="B340" s="141">
        <v>44390</v>
      </c>
      <c r="C340" s="136" t="s">
        <v>5</v>
      </c>
      <c r="D340" s="137" t="s">
        <v>288</v>
      </c>
      <c r="E340" s="137" t="s">
        <v>298</v>
      </c>
      <c r="G340" s="137">
        <v>1</v>
      </c>
      <c r="J340" s="137">
        <v>13</v>
      </c>
      <c r="K340" s="137">
        <v>12</v>
      </c>
      <c r="L340" s="137">
        <v>31</v>
      </c>
    </row>
    <row r="341" spans="1:12" x14ac:dyDescent="0.25">
      <c r="A341" s="142">
        <f t="shared" si="7"/>
        <v>44391</v>
      </c>
      <c r="B341" s="141">
        <v>44391</v>
      </c>
      <c r="C341" s="136" t="s">
        <v>6</v>
      </c>
      <c r="D341" s="137" t="s">
        <v>288</v>
      </c>
      <c r="E341" s="137" t="s">
        <v>298</v>
      </c>
      <c r="G341" s="137">
        <v>1</v>
      </c>
      <c r="J341" s="137">
        <v>14</v>
      </c>
      <c r="K341" s="137">
        <v>12</v>
      </c>
      <c r="L341" s="137">
        <v>31</v>
      </c>
    </row>
    <row r="342" spans="1:12" x14ac:dyDescent="0.25">
      <c r="A342" s="142">
        <f t="shared" si="7"/>
        <v>44392</v>
      </c>
      <c r="B342" s="141">
        <v>44392</v>
      </c>
      <c r="C342" s="136" t="s">
        <v>7</v>
      </c>
      <c r="D342" s="137" t="s">
        <v>288</v>
      </c>
      <c r="E342" s="137" t="s">
        <v>298</v>
      </c>
      <c r="G342" s="137">
        <v>1</v>
      </c>
      <c r="J342" s="137">
        <v>15</v>
      </c>
      <c r="K342" s="137">
        <v>12</v>
      </c>
      <c r="L342" s="137">
        <v>31</v>
      </c>
    </row>
    <row r="343" spans="1:12" x14ac:dyDescent="0.25">
      <c r="A343" s="142">
        <f t="shared" si="7"/>
        <v>44393</v>
      </c>
      <c r="B343" s="141">
        <v>44393</v>
      </c>
      <c r="C343" s="136" t="s">
        <v>8</v>
      </c>
      <c r="D343" s="137" t="s">
        <v>288</v>
      </c>
      <c r="E343" s="137" t="s">
        <v>298</v>
      </c>
      <c r="G343" s="137">
        <v>1</v>
      </c>
      <c r="J343" s="137">
        <v>16</v>
      </c>
      <c r="K343" s="137">
        <v>12</v>
      </c>
      <c r="L343" s="137">
        <v>31</v>
      </c>
    </row>
    <row r="344" spans="1:12" x14ac:dyDescent="0.25">
      <c r="A344" s="142">
        <f t="shared" si="7"/>
        <v>44394</v>
      </c>
      <c r="B344" s="141">
        <v>44394</v>
      </c>
      <c r="C344" s="136" t="s">
        <v>9</v>
      </c>
      <c r="E344" s="137" t="s">
        <v>298</v>
      </c>
      <c r="G344" s="137">
        <v>1</v>
      </c>
      <c r="J344" s="137">
        <v>17</v>
      </c>
      <c r="K344" s="137">
        <v>12</v>
      </c>
      <c r="L344" s="137">
        <v>31</v>
      </c>
    </row>
    <row r="345" spans="1:12" x14ac:dyDescent="0.25">
      <c r="A345" s="142">
        <f t="shared" si="7"/>
        <v>44395</v>
      </c>
      <c r="B345" s="141">
        <v>44395</v>
      </c>
      <c r="C345" s="136" t="s">
        <v>10</v>
      </c>
      <c r="E345" s="137" t="s">
        <v>298</v>
      </c>
      <c r="G345" s="137">
        <v>1</v>
      </c>
      <c r="J345" s="137">
        <v>18</v>
      </c>
      <c r="K345" s="137">
        <v>12</v>
      </c>
      <c r="L345" s="137">
        <v>31</v>
      </c>
    </row>
    <row r="346" spans="1:12" x14ac:dyDescent="0.25">
      <c r="A346" s="142">
        <f t="shared" si="7"/>
        <v>44396</v>
      </c>
      <c r="B346" s="141">
        <v>44396</v>
      </c>
      <c r="C346" s="136" t="s">
        <v>4</v>
      </c>
      <c r="D346" s="137" t="s">
        <v>288</v>
      </c>
      <c r="E346" s="137" t="s">
        <v>298</v>
      </c>
      <c r="G346" s="137">
        <v>1</v>
      </c>
      <c r="J346" s="137">
        <v>19</v>
      </c>
      <c r="K346" s="137">
        <v>12</v>
      </c>
      <c r="L346" s="137">
        <v>31</v>
      </c>
    </row>
    <row r="347" spans="1:12" x14ac:dyDescent="0.25">
      <c r="A347" s="142">
        <f t="shared" si="7"/>
        <v>44397</v>
      </c>
      <c r="B347" s="141">
        <v>44397</v>
      </c>
      <c r="C347" s="136" t="s">
        <v>5</v>
      </c>
      <c r="D347" s="137" t="s">
        <v>288</v>
      </c>
      <c r="E347" s="137" t="s">
        <v>298</v>
      </c>
      <c r="G347" s="137">
        <v>1</v>
      </c>
      <c r="J347" s="137">
        <v>20</v>
      </c>
      <c r="K347" s="137">
        <v>12</v>
      </c>
      <c r="L347" s="137">
        <v>31</v>
      </c>
    </row>
    <row r="348" spans="1:12" x14ac:dyDescent="0.25">
      <c r="A348" s="142">
        <f t="shared" si="7"/>
        <v>44398</v>
      </c>
      <c r="B348" s="141">
        <v>44398</v>
      </c>
      <c r="C348" s="136" t="s">
        <v>6</v>
      </c>
      <c r="D348" s="137" t="s">
        <v>288</v>
      </c>
      <c r="E348" s="137" t="s">
        <v>298</v>
      </c>
      <c r="G348" s="137">
        <v>1</v>
      </c>
      <c r="J348" s="137">
        <v>21</v>
      </c>
      <c r="K348" s="137">
        <v>12</v>
      </c>
      <c r="L348" s="137">
        <v>31</v>
      </c>
    </row>
    <row r="349" spans="1:12" x14ac:dyDescent="0.25">
      <c r="A349" s="142">
        <f t="shared" si="7"/>
        <v>44399</v>
      </c>
      <c r="B349" s="141">
        <v>44399</v>
      </c>
      <c r="C349" s="136" t="s">
        <v>7</v>
      </c>
      <c r="D349" s="137" t="s">
        <v>288</v>
      </c>
      <c r="E349" s="137" t="s">
        <v>298</v>
      </c>
      <c r="G349" s="137">
        <v>1</v>
      </c>
      <c r="J349" s="137">
        <v>22</v>
      </c>
      <c r="K349" s="137">
        <v>12</v>
      </c>
      <c r="L349" s="137">
        <v>31</v>
      </c>
    </row>
    <row r="350" spans="1:12" x14ac:dyDescent="0.25">
      <c r="A350" s="142">
        <f t="shared" si="7"/>
        <v>44400</v>
      </c>
      <c r="B350" s="141">
        <v>44400</v>
      </c>
      <c r="C350" s="136" t="s">
        <v>8</v>
      </c>
      <c r="D350" s="137" t="s">
        <v>288</v>
      </c>
      <c r="E350" s="137" t="s">
        <v>298</v>
      </c>
      <c r="G350" s="137">
        <v>1</v>
      </c>
      <c r="J350" s="137">
        <v>23</v>
      </c>
      <c r="K350" s="137">
        <v>12</v>
      </c>
      <c r="L350" s="137">
        <v>31</v>
      </c>
    </row>
    <row r="351" spans="1:12" x14ac:dyDescent="0.25">
      <c r="A351" s="142">
        <f t="shared" si="7"/>
        <v>44401</v>
      </c>
      <c r="B351" s="141">
        <v>44401</v>
      </c>
      <c r="C351" s="136" t="s">
        <v>9</v>
      </c>
      <c r="E351" s="137" t="s">
        <v>298</v>
      </c>
      <c r="G351" s="137">
        <v>1</v>
      </c>
      <c r="J351" s="137">
        <v>24</v>
      </c>
      <c r="K351" s="137">
        <v>12</v>
      </c>
      <c r="L351" s="137">
        <v>31</v>
      </c>
    </row>
    <row r="352" spans="1:12" x14ac:dyDescent="0.25">
      <c r="A352" s="142">
        <f t="shared" si="7"/>
        <v>44402</v>
      </c>
      <c r="B352" s="141">
        <v>44402</v>
      </c>
      <c r="C352" s="136" t="s">
        <v>10</v>
      </c>
      <c r="E352" s="137" t="s">
        <v>298</v>
      </c>
      <c r="G352" s="137">
        <v>1</v>
      </c>
      <c r="J352" s="137">
        <v>25</v>
      </c>
      <c r="K352" s="137">
        <v>12</v>
      </c>
      <c r="L352" s="137">
        <v>31</v>
      </c>
    </row>
    <row r="353" spans="1:12" x14ac:dyDescent="0.25">
      <c r="A353" s="142">
        <f t="shared" si="7"/>
        <v>44403</v>
      </c>
      <c r="B353" s="141">
        <v>44403</v>
      </c>
      <c r="C353" s="136" t="s">
        <v>4</v>
      </c>
      <c r="D353" s="137" t="s">
        <v>288</v>
      </c>
      <c r="E353" s="137" t="s">
        <v>298</v>
      </c>
      <c r="G353" s="137">
        <v>1</v>
      </c>
      <c r="J353" s="137">
        <v>26</v>
      </c>
      <c r="K353" s="137">
        <v>12</v>
      </c>
      <c r="L353" s="137">
        <v>31</v>
      </c>
    </row>
    <row r="354" spans="1:12" x14ac:dyDescent="0.25">
      <c r="A354" s="142">
        <f t="shared" si="7"/>
        <v>44404</v>
      </c>
      <c r="B354" s="141">
        <v>44404</v>
      </c>
      <c r="C354" s="136" t="s">
        <v>5</v>
      </c>
      <c r="D354" s="137" t="s">
        <v>288</v>
      </c>
      <c r="E354" s="137" t="s">
        <v>298</v>
      </c>
      <c r="G354" s="137">
        <v>1</v>
      </c>
      <c r="J354" s="137">
        <v>27</v>
      </c>
      <c r="K354" s="137">
        <v>12</v>
      </c>
      <c r="L354" s="137">
        <v>31</v>
      </c>
    </row>
    <row r="355" spans="1:12" x14ac:dyDescent="0.25">
      <c r="A355" s="142">
        <f t="shared" si="7"/>
        <v>44405</v>
      </c>
      <c r="B355" s="141">
        <v>44405</v>
      </c>
      <c r="C355" s="136" t="s">
        <v>6</v>
      </c>
      <c r="D355" s="137" t="s">
        <v>288</v>
      </c>
      <c r="E355" s="137" t="s">
        <v>298</v>
      </c>
      <c r="G355" s="137">
        <v>1</v>
      </c>
      <c r="J355" s="137">
        <v>28</v>
      </c>
      <c r="K355" s="137">
        <v>12</v>
      </c>
      <c r="L355" s="137">
        <v>31</v>
      </c>
    </row>
    <row r="356" spans="1:12" x14ac:dyDescent="0.25">
      <c r="A356" s="142">
        <f t="shared" si="7"/>
        <v>44406</v>
      </c>
      <c r="B356" s="141">
        <v>44406</v>
      </c>
      <c r="C356" s="136" t="s">
        <v>7</v>
      </c>
      <c r="D356" s="137" t="s">
        <v>288</v>
      </c>
      <c r="E356" s="137" t="s">
        <v>298</v>
      </c>
      <c r="G356" s="137">
        <v>1</v>
      </c>
      <c r="J356" s="137">
        <v>29</v>
      </c>
      <c r="K356" s="137">
        <v>12</v>
      </c>
      <c r="L356" s="137">
        <v>31</v>
      </c>
    </row>
    <row r="357" spans="1:12" x14ac:dyDescent="0.25">
      <c r="A357" s="142">
        <f t="shared" si="7"/>
        <v>44407</v>
      </c>
      <c r="B357" s="141">
        <v>44407</v>
      </c>
      <c r="C357" s="136" t="s">
        <v>8</v>
      </c>
      <c r="D357" s="137" t="s">
        <v>288</v>
      </c>
      <c r="E357" s="137" t="s">
        <v>298</v>
      </c>
      <c r="G357" s="137">
        <v>1</v>
      </c>
      <c r="J357" s="137">
        <v>30</v>
      </c>
      <c r="K357" s="137">
        <v>12</v>
      </c>
      <c r="L357" s="137">
        <v>31</v>
      </c>
    </row>
    <row r="358" spans="1:12" x14ac:dyDescent="0.25">
      <c r="A358" s="142">
        <f t="shared" si="7"/>
        <v>44408</v>
      </c>
      <c r="B358" s="141">
        <v>44408</v>
      </c>
      <c r="C358" s="136" t="s">
        <v>9</v>
      </c>
      <c r="E358" s="137" t="s">
        <v>298</v>
      </c>
      <c r="G358" s="137">
        <v>1</v>
      </c>
      <c r="J358" s="137">
        <v>31</v>
      </c>
      <c r="K358" s="137">
        <v>12</v>
      </c>
      <c r="L358" s="137">
        <v>31</v>
      </c>
    </row>
    <row r="359" spans="1:12" x14ac:dyDescent="0.25">
      <c r="A359" s="142">
        <f t="shared" si="7"/>
        <v>44409</v>
      </c>
      <c r="B359" s="141">
        <v>44409</v>
      </c>
      <c r="C359" s="136" t="s">
        <v>10</v>
      </c>
      <c r="E359" s="137" t="s">
        <v>284</v>
      </c>
      <c r="G359" s="137">
        <v>1</v>
      </c>
      <c r="J359" s="137">
        <v>1</v>
      </c>
      <c r="K359" s="137">
        <v>13</v>
      </c>
      <c r="L359" s="137">
        <v>31</v>
      </c>
    </row>
    <row r="360" spans="1:12" x14ac:dyDescent="0.25">
      <c r="A360" s="142">
        <f t="shared" si="7"/>
        <v>44410</v>
      </c>
      <c r="B360" s="141">
        <v>44410</v>
      </c>
      <c r="C360" s="136" t="s">
        <v>4</v>
      </c>
      <c r="D360" s="137" t="s">
        <v>289</v>
      </c>
      <c r="E360" s="137" t="s">
        <v>284</v>
      </c>
      <c r="G360" s="137">
        <v>1</v>
      </c>
      <c r="J360" s="137">
        <v>2</v>
      </c>
      <c r="K360" s="137">
        <v>13</v>
      </c>
      <c r="L360" s="137">
        <v>31</v>
      </c>
    </row>
    <row r="361" spans="1:12" x14ac:dyDescent="0.25">
      <c r="A361" s="142">
        <f t="shared" si="7"/>
        <v>44411</v>
      </c>
      <c r="B361" s="141">
        <v>44411</v>
      </c>
      <c r="C361" s="136" t="s">
        <v>5</v>
      </c>
      <c r="D361" s="137" t="s">
        <v>289</v>
      </c>
      <c r="E361" s="137" t="s">
        <v>284</v>
      </c>
      <c r="G361" s="137">
        <v>1</v>
      </c>
      <c r="J361" s="137">
        <v>3</v>
      </c>
      <c r="K361" s="137">
        <v>13</v>
      </c>
      <c r="L361" s="137">
        <v>31</v>
      </c>
    </row>
    <row r="362" spans="1:12" x14ac:dyDescent="0.25">
      <c r="A362" s="142">
        <f t="shared" si="7"/>
        <v>44412</v>
      </c>
      <c r="B362" s="141">
        <v>44412</v>
      </c>
      <c r="C362" s="136" t="s">
        <v>6</v>
      </c>
      <c r="D362" s="137" t="s">
        <v>289</v>
      </c>
      <c r="E362" s="137" t="s">
        <v>284</v>
      </c>
      <c r="G362" s="137">
        <v>1</v>
      </c>
      <c r="J362" s="137">
        <v>4</v>
      </c>
      <c r="K362" s="137">
        <v>13</v>
      </c>
      <c r="L362" s="137">
        <v>31</v>
      </c>
    </row>
    <row r="363" spans="1:12" x14ac:dyDescent="0.25">
      <c r="A363" s="142">
        <f t="shared" si="7"/>
        <v>44413</v>
      </c>
      <c r="B363" s="141">
        <v>44413</v>
      </c>
      <c r="C363" s="136" t="s">
        <v>7</v>
      </c>
      <c r="D363" s="137" t="s">
        <v>289</v>
      </c>
      <c r="E363" s="137" t="s">
        <v>284</v>
      </c>
      <c r="G363" s="137">
        <v>1</v>
      </c>
      <c r="J363" s="137">
        <v>5</v>
      </c>
      <c r="K363" s="137">
        <v>13</v>
      </c>
      <c r="L363" s="137">
        <v>31</v>
      </c>
    </row>
    <row r="364" spans="1:12" x14ac:dyDescent="0.25">
      <c r="A364" s="142">
        <f t="shared" si="7"/>
        <v>44414</v>
      </c>
      <c r="B364" s="141">
        <v>44414</v>
      </c>
      <c r="C364" s="136" t="s">
        <v>8</v>
      </c>
      <c r="D364" s="137" t="s">
        <v>289</v>
      </c>
      <c r="E364" s="137" t="s">
        <v>284</v>
      </c>
      <c r="G364" s="137">
        <v>1</v>
      </c>
      <c r="J364" s="137">
        <v>6</v>
      </c>
      <c r="K364" s="137">
        <v>13</v>
      </c>
      <c r="L364" s="137">
        <v>31</v>
      </c>
    </row>
    <row r="365" spans="1:12" x14ac:dyDescent="0.25">
      <c r="A365" s="142">
        <f t="shared" si="7"/>
        <v>44415</v>
      </c>
      <c r="B365" s="141">
        <v>44415</v>
      </c>
      <c r="C365" s="136" t="s">
        <v>9</v>
      </c>
      <c r="E365" s="137" t="s">
        <v>284</v>
      </c>
      <c r="G365" s="137">
        <v>1</v>
      </c>
      <c r="J365" s="137">
        <v>7</v>
      </c>
      <c r="K365" s="137">
        <v>13</v>
      </c>
      <c r="L365" s="137">
        <v>31</v>
      </c>
    </row>
    <row r="366" spans="1:12" x14ac:dyDescent="0.25">
      <c r="A366" s="142">
        <f t="shared" si="7"/>
        <v>44416</v>
      </c>
      <c r="B366" s="141">
        <v>44416</v>
      </c>
      <c r="C366" s="136" t="s">
        <v>10</v>
      </c>
      <c r="E366" s="137" t="s">
        <v>284</v>
      </c>
      <c r="G366" s="137">
        <v>1</v>
      </c>
      <c r="J366" s="137">
        <v>8</v>
      </c>
      <c r="K366" s="137">
        <v>13</v>
      </c>
      <c r="L366" s="137">
        <v>31</v>
      </c>
    </row>
    <row r="367" spans="1:12" x14ac:dyDescent="0.25">
      <c r="A367" s="142">
        <f t="shared" si="7"/>
        <v>44417</v>
      </c>
      <c r="B367" s="141">
        <v>44417</v>
      </c>
      <c r="C367" s="136" t="s">
        <v>4</v>
      </c>
      <c r="D367" s="137" t="s">
        <v>289</v>
      </c>
      <c r="E367" s="137" t="s">
        <v>284</v>
      </c>
      <c r="G367" s="137">
        <v>1</v>
      </c>
      <c r="J367" s="137">
        <v>9</v>
      </c>
      <c r="K367" s="137">
        <v>13</v>
      </c>
      <c r="L367" s="137">
        <v>31</v>
      </c>
    </row>
    <row r="368" spans="1:12" x14ac:dyDescent="0.25">
      <c r="A368" s="142">
        <f t="shared" si="7"/>
        <v>44418</v>
      </c>
      <c r="B368" s="141">
        <v>44418</v>
      </c>
      <c r="C368" s="136" t="s">
        <v>5</v>
      </c>
      <c r="D368" s="137" t="s">
        <v>289</v>
      </c>
      <c r="E368" s="137" t="s">
        <v>284</v>
      </c>
      <c r="G368" s="137">
        <v>1</v>
      </c>
      <c r="J368" s="137">
        <v>10</v>
      </c>
      <c r="K368" s="137">
        <v>13</v>
      </c>
      <c r="L368" s="137">
        <v>31</v>
      </c>
    </row>
    <row r="369" spans="1:12" x14ac:dyDescent="0.25">
      <c r="A369" s="142">
        <f t="shared" si="7"/>
        <v>44419</v>
      </c>
      <c r="B369" s="141">
        <v>44419</v>
      </c>
      <c r="C369" s="136" t="s">
        <v>6</v>
      </c>
      <c r="D369" s="137" t="s">
        <v>289</v>
      </c>
      <c r="E369" s="137" t="s">
        <v>284</v>
      </c>
      <c r="G369" s="137">
        <v>1</v>
      </c>
      <c r="J369" s="137">
        <f>J368+1</f>
        <v>11</v>
      </c>
      <c r="K369" s="137">
        <v>13</v>
      </c>
      <c r="L369" s="137">
        <v>31</v>
      </c>
    </row>
    <row r="370" spans="1:12" x14ac:dyDescent="0.25">
      <c r="A370" s="142">
        <f t="shared" si="7"/>
        <v>44420</v>
      </c>
      <c r="B370" s="141">
        <v>44420</v>
      </c>
      <c r="C370" s="136" t="s">
        <v>7</v>
      </c>
      <c r="D370" s="137" t="s">
        <v>289</v>
      </c>
      <c r="E370" s="137" t="s">
        <v>284</v>
      </c>
      <c r="G370" s="137">
        <v>1</v>
      </c>
      <c r="J370" s="137">
        <f t="shared" ref="J370:J374" si="8">J369+1</f>
        <v>12</v>
      </c>
      <c r="K370" s="137">
        <v>13</v>
      </c>
      <c r="L370" s="137">
        <v>31</v>
      </c>
    </row>
    <row r="371" spans="1:12" x14ac:dyDescent="0.25">
      <c r="A371" s="142">
        <f t="shared" si="7"/>
        <v>44421</v>
      </c>
      <c r="B371" s="141">
        <v>44421</v>
      </c>
      <c r="C371" s="136" t="s">
        <v>8</v>
      </c>
      <c r="D371" s="137" t="s">
        <v>289</v>
      </c>
      <c r="E371" s="137" t="s">
        <v>284</v>
      </c>
      <c r="G371" s="137">
        <v>1</v>
      </c>
      <c r="J371" s="137">
        <f t="shared" si="8"/>
        <v>13</v>
      </c>
      <c r="K371" s="137">
        <v>13</v>
      </c>
      <c r="L371" s="137">
        <v>31</v>
      </c>
    </row>
    <row r="372" spans="1:12" x14ac:dyDescent="0.25">
      <c r="A372" s="142">
        <f t="shared" si="7"/>
        <v>44422</v>
      </c>
      <c r="B372" s="141">
        <v>44422</v>
      </c>
      <c r="C372" s="136" t="s">
        <v>9</v>
      </c>
      <c r="E372" s="137" t="s">
        <v>284</v>
      </c>
      <c r="G372" s="137">
        <v>1</v>
      </c>
      <c r="J372" s="137">
        <f t="shared" si="8"/>
        <v>14</v>
      </c>
      <c r="K372" s="137">
        <v>13</v>
      </c>
      <c r="L372" s="137">
        <v>31</v>
      </c>
    </row>
    <row r="373" spans="1:12" x14ac:dyDescent="0.25">
      <c r="A373" s="142">
        <f t="shared" si="7"/>
        <v>44423</v>
      </c>
      <c r="B373" s="141">
        <v>44423</v>
      </c>
      <c r="C373" s="136" t="s">
        <v>10</v>
      </c>
      <c r="E373" s="137" t="s">
        <v>284</v>
      </c>
      <c r="G373" s="137">
        <v>1</v>
      </c>
      <c r="J373" s="137">
        <f t="shared" si="8"/>
        <v>15</v>
      </c>
      <c r="K373" s="137">
        <v>13</v>
      </c>
      <c r="L373" s="137">
        <v>31</v>
      </c>
    </row>
    <row r="374" spans="1:12" x14ac:dyDescent="0.25">
      <c r="A374" s="142">
        <f t="shared" si="7"/>
        <v>44424</v>
      </c>
      <c r="B374" s="141">
        <v>44424</v>
      </c>
      <c r="C374" s="136" t="s">
        <v>4</v>
      </c>
      <c r="E374" s="137" t="s">
        <v>284</v>
      </c>
      <c r="G374" s="137" t="s">
        <v>285</v>
      </c>
      <c r="J374" s="137">
        <f t="shared" si="8"/>
        <v>16</v>
      </c>
      <c r="K374" s="137">
        <v>13</v>
      </c>
      <c r="L374" s="137">
        <v>31</v>
      </c>
    </row>
    <row r="375" spans="1:12" x14ac:dyDescent="0.25">
      <c r="F375" s="137">
        <f>SUM(F3:F373)</f>
        <v>196</v>
      </c>
      <c r="G375" s="137">
        <f>SUM(G3:G373)</f>
        <v>175</v>
      </c>
      <c r="H375" s="137">
        <f>SUM(G323:G373)</f>
        <v>51</v>
      </c>
      <c r="J375" s="140"/>
      <c r="L375" s="140"/>
    </row>
    <row r="376" spans="1:12" x14ac:dyDescent="0.25">
      <c r="G376" s="137">
        <f>G375-H375</f>
        <v>124</v>
      </c>
      <c r="J376" s="140"/>
      <c r="L376" s="140"/>
    </row>
    <row r="377" spans="1:12" x14ac:dyDescent="0.25">
      <c r="J377" s="140"/>
      <c r="L377" s="140"/>
    </row>
    <row r="378" spans="1:12" x14ac:dyDescent="0.25">
      <c r="J378" s="140"/>
      <c r="L378" s="140"/>
    </row>
    <row r="379" spans="1:12" x14ac:dyDescent="0.25">
      <c r="J379" s="140"/>
      <c r="L379" s="140"/>
    </row>
    <row r="380" spans="1:12" x14ac:dyDescent="0.25">
      <c r="J380" s="140"/>
      <c r="L380" s="140"/>
    </row>
    <row r="381" spans="1:12" x14ac:dyDescent="0.25">
      <c r="J381" s="140"/>
      <c r="L381" s="140"/>
    </row>
    <row r="382" spans="1:12" x14ac:dyDescent="0.25">
      <c r="J382" s="140"/>
      <c r="L382" s="140"/>
    </row>
    <row r="383" spans="1:12" x14ac:dyDescent="0.25">
      <c r="J383" s="140"/>
      <c r="L383" s="140"/>
    </row>
    <row r="384" spans="1:12" x14ac:dyDescent="0.25">
      <c r="J384" s="140"/>
      <c r="L384" s="140"/>
    </row>
    <row r="385" spans="10:12" x14ac:dyDescent="0.25">
      <c r="J385" s="140"/>
      <c r="L385" s="140"/>
    </row>
    <row r="386" spans="10:12" x14ac:dyDescent="0.25">
      <c r="J386" s="140"/>
      <c r="L386" s="140"/>
    </row>
    <row r="387" spans="10:12" x14ac:dyDescent="0.25">
      <c r="J387" s="140"/>
      <c r="L387" s="140"/>
    </row>
    <row r="388" spans="10:12" x14ac:dyDescent="0.25">
      <c r="J388" s="140"/>
      <c r="L388" s="140"/>
    </row>
    <row r="389" spans="10:12" x14ac:dyDescent="0.25">
      <c r="J389" s="140"/>
      <c r="L389" s="140"/>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44E9-F00A-4BDD-AC5E-9907433C93C6}">
  <sheetPr codeName="Sheet3"/>
  <dimension ref="A1:A372"/>
  <sheetViews>
    <sheetView workbookViewId="0">
      <selection activeCell="J26" sqref="J26"/>
    </sheetView>
  </sheetViews>
  <sheetFormatPr defaultRowHeight="15" x14ac:dyDescent="0.25"/>
  <sheetData>
    <row r="1" spans="1:1" x14ac:dyDescent="0.25">
      <c r="A1" s="135" t="s">
        <v>0</v>
      </c>
    </row>
    <row r="2" spans="1:1" x14ac:dyDescent="0.25">
      <c r="A2" s="135">
        <v>44053</v>
      </c>
    </row>
    <row r="3" spans="1:1" x14ac:dyDescent="0.25">
      <c r="A3" s="135">
        <v>44054</v>
      </c>
    </row>
    <row r="4" spans="1:1" x14ac:dyDescent="0.25">
      <c r="A4" s="135">
        <v>44055</v>
      </c>
    </row>
    <row r="5" spans="1:1" x14ac:dyDescent="0.25">
      <c r="A5" s="135">
        <v>44056</v>
      </c>
    </row>
    <row r="6" spans="1:1" x14ac:dyDescent="0.25">
      <c r="A6" s="135">
        <v>44057</v>
      </c>
    </row>
    <row r="7" spans="1:1" x14ac:dyDescent="0.25">
      <c r="A7" s="135">
        <v>44058</v>
      </c>
    </row>
    <row r="8" spans="1:1" x14ac:dyDescent="0.25">
      <c r="A8" s="135">
        <v>44059</v>
      </c>
    </row>
    <row r="9" spans="1:1" x14ac:dyDescent="0.25">
      <c r="A9" s="135">
        <v>44060</v>
      </c>
    </row>
    <row r="10" spans="1:1" x14ac:dyDescent="0.25">
      <c r="A10" s="135">
        <v>44061</v>
      </c>
    </row>
    <row r="11" spans="1:1" x14ac:dyDescent="0.25">
      <c r="A11" s="135">
        <v>44062</v>
      </c>
    </row>
    <row r="12" spans="1:1" x14ac:dyDescent="0.25">
      <c r="A12" s="135">
        <v>44063</v>
      </c>
    </row>
    <row r="13" spans="1:1" x14ac:dyDescent="0.25">
      <c r="A13" s="135">
        <v>44064</v>
      </c>
    </row>
    <row r="14" spans="1:1" x14ac:dyDescent="0.25">
      <c r="A14" s="135">
        <v>44065</v>
      </c>
    </row>
    <row r="15" spans="1:1" x14ac:dyDescent="0.25">
      <c r="A15" s="135">
        <v>44066</v>
      </c>
    </row>
    <row r="16" spans="1:1" x14ac:dyDescent="0.25">
      <c r="A16" s="135">
        <v>44067</v>
      </c>
    </row>
    <row r="17" spans="1:1" x14ac:dyDescent="0.25">
      <c r="A17" s="135">
        <v>44068</v>
      </c>
    </row>
    <row r="18" spans="1:1" x14ac:dyDescent="0.25">
      <c r="A18" s="135">
        <v>44069</v>
      </c>
    </row>
    <row r="19" spans="1:1" x14ac:dyDescent="0.25">
      <c r="A19" s="135">
        <v>44070</v>
      </c>
    </row>
    <row r="20" spans="1:1" x14ac:dyDescent="0.25">
      <c r="A20" s="135">
        <v>44071</v>
      </c>
    </row>
    <row r="21" spans="1:1" x14ac:dyDescent="0.25">
      <c r="A21" s="135">
        <v>44072</v>
      </c>
    </row>
    <row r="22" spans="1:1" x14ac:dyDescent="0.25">
      <c r="A22" s="135">
        <v>44073</v>
      </c>
    </row>
    <row r="23" spans="1:1" x14ac:dyDescent="0.25">
      <c r="A23" s="135">
        <v>44074</v>
      </c>
    </row>
    <row r="24" spans="1:1" x14ac:dyDescent="0.25">
      <c r="A24" s="135">
        <v>44075</v>
      </c>
    </row>
    <row r="25" spans="1:1" x14ac:dyDescent="0.25">
      <c r="A25" s="135">
        <v>44076</v>
      </c>
    </row>
    <row r="26" spans="1:1" x14ac:dyDescent="0.25">
      <c r="A26" s="135">
        <v>44077</v>
      </c>
    </row>
    <row r="27" spans="1:1" x14ac:dyDescent="0.25">
      <c r="A27" s="135">
        <v>44078</v>
      </c>
    </row>
    <row r="28" spans="1:1" x14ac:dyDescent="0.25">
      <c r="A28" s="135">
        <v>44079</v>
      </c>
    </row>
    <row r="29" spans="1:1" x14ac:dyDescent="0.25">
      <c r="A29" s="135">
        <v>44080</v>
      </c>
    </row>
    <row r="30" spans="1:1" x14ac:dyDescent="0.25">
      <c r="A30" s="135">
        <v>44081</v>
      </c>
    </row>
    <row r="31" spans="1:1" x14ac:dyDescent="0.25">
      <c r="A31" s="135">
        <v>44082</v>
      </c>
    </row>
    <row r="32" spans="1:1" x14ac:dyDescent="0.25">
      <c r="A32" s="135">
        <v>44083</v>
      </c>
    </row>
    <row r="33" spans="1:1" x14ac:dyDescent="0.25">
      <c r="A33" s="135">
        <v>44084</v>
      </c>
    </row>
    <row r="34" spans="1:1" x14ac:dyDescent="0.25">
      <c r="A34" s="135">
        <v>44085</v>
      </c>
    </row>
    <row r="35" spans="1:1" x14ac:dyDescent="0.25">
      <c r="A35" s="135">
        <v>44086</v>
      </c>
    </row>
    <row r="36" spans="1:1" x14ac:dyDescent="0.25">
      <c r="A36" s="135">
        <v>44087</v>
      </c>
    </row>
    <row r="37" spans="1:1" x14ac:dyDescent="0.25">
      <c r="A37" s="135">
        <v>44088</v>
      </c>
    </row>
    <row r="38" spans="1:1" x14ac:dyDescent="0.25">
      <c r="A38" s="135">
        <v>44089</v>
      </c>
    </row>
    <row r="39" spans="1:1" x14ac:dyDescent="0.25">
      <c r="A39" s="135">
        <v>44090</v>
      </c>
    </row>
    <row r="40" spans="1:1" x14ac:dyDescent="0.25">
      <c r="A40" s="135">
        <v>44091</v>
      </c>
    </row>
    <row r="41" spans="1:1" x14ac:dyDescent="0.25">
      <c r="A41" s="135">
        <v>44092</v>
      </c>
    </row>
    <row r="42" spans="1:1" x14ac:dyDescent="0.25">
      <c r="A42" s="135">
        <v>44093</v>
      </c>
    </row>
    <row r="43" spans="1:1" x14ac:dyDescent="0.25">
      <c r="A43" s="135">
        <v>44094</v>
      </c>
    </row>
    <row r="44" spans="1:1" x14ac:dyDescent="0.25">
      <c r="A44" s="135">
        <v>44095</v>
      </c>
    </row>
    <row r="45" spans="1:1" x14ac:dyDescent="0.25">
      <c r="A45" s="135">
        <v>44096</v>
      </c>
    </row>
    <row r="46" spans="1:1" x14ac:dyDescent="0.25">
      <c r="A46" s="135">
        <v>44097</v>
      </c>
    </row>
    <row r="47" spans="1:1" x14ac:dyDescent="0.25">
      <c r="A47" s="135">
        <v>44098</v>
      </c>
    </row>
    <row r="48" spans="1:1" x14ac:dyDescent="0.25">
      <c r="A48" s="135">
        <v>44099</v>
      </c>
    </row>
    <row r="49" spans="1:1" x14ac:dyDescent="0.25">
      <c r="A49" s="135">
        <v>44100</v>
      </c>
    </row>
    <row r="50" spans="1:1" x14ac:dyDescent="0.25">
      <c r="A50" s="135">
        <v>44101</v>
      </c>
    </row>
    <row r="51" spans="1:1" x14ac:dyDescent="0.25">
      <c r="A51" s="135">
        <v>44102</v>
      </c>
    </row>
    <row r="52" spans="1:1" x14ac:dyDescent="0.25">
      <c r="A52" s="135">
        <v>44103</v>
      </c>
    </row>
    <row r="53" spans="1:1" x14ac:dyDescent="0.25">
      <c r="A53" s="135">
        <v>44104</v>
      </c>
    </row>
    <row r="54" spans="1:1" x14ac:dyDescent="0.25">
      <c r="A54" s="135">
        <v>44105</v>
      </c>
    </row>
    <row r="55" spans="1:1" x14ac:dyDescent="0.25">
      <c r="A55" s="135">
        <v>44106</v>
      </c>
    </row>
    <row r="56" spans="1:1" x14ac:dyDescent="0.25">
      <c r="A56" s="135">
        <v>44107</v>
      </c>
    </row>
    <row r="57" spans="1:1" x14ac:dyDescent="0.25">
      <c r="A57" s="135">
        <v>44108</v>
      </c>
    </row>
    <row r="58" spans="1:1" x14ac:dyDescent="0.25">
      <c r="A58" s="135">
        <v>44109</v>
      </c>
    </row>
    <row r="59" spans="1:1" x14ac:dyDescent="0.25">
      <c r="A59" s="135">
        <v>44110</v>
      </c>
    </row>
    <row r="60" spans="1:1" x14ac:dyDescent="0.25">
      <c r="A60" s="135">
        <v>44111</v>
      </c>
    </row>
    <row r="61" spans="1:1" x14ac:dyDescent="0.25">
      <c r="A61" s="135">
        <v>44112</v>
      </c>
    </row>
    <row r="62" spans="1:1" x14ac:dyDescent="0.25">
      <c r="A62" s="135">
        <v>44113</v>
      </c>
    </row>
    <row r="63" spans="1:1" x14ac:dyDescent="0.25">
      <c r="A63" s="135">
        <v>44114</v>
      </c>
    </row>
    <row r="64" spans="1:1" x14ac:dyDescent="0.25">
      <c r="A64" s="135">
        <v>44115</v>
      </c>
    </row>
    <row r="65" spans="1:1" x14ac:dyDescent="0.25">
      <c r="A65" s="135">
        <v>44116</v>
      </c>
    </row>
    <row r="66" spans="1:1" x14ac:dyDescent="0.25">
      <c r="A66" s="135">
        <v>44117</v>
      </c>
    </row>
    <row r="67" spans="1:1" x14ac:dyDescent="0.25">
      <c r="A67" s="135">
        <v>44118</v>
      </c>
    </row>
    <row r="68" spans="1:1" x14ac:dyDescent="0.25">
      <c r="A68" s="135">
        <v>44119</v>
      </c>
    </row>
    <row r="69" spans="1:1" x14ac:dyDescent="0.25">
      <c r="A69" s="135">
        <v>44120</v>
      </c>
    </row>
    <row r="70" spans="1:1" x14ac:dyDescent="0.25">
      <c r="A70" s="135">
        <v>44121</v>
      </c>
    </row>
    <row r="71" spans="1:1" x14ac:dyDescent="0.25">
      <c r="A71" s="135">
        <v>44122</v>
      </c>
    </row>
    <row r="72" spans="1:1" x14ac:dyDescent="0.25">
      <c r="A72" s="135">
        <v>44123</v>
      </c>
    </row>
    <row r="73" spans="1:1" x14ac:dyDescent="0.25">
      <c r="A73" s="135">
        <v>44124</v>
      </c>
    </row>
    <row r="74" spans="1:1" x14ac:dyDescent="0.25">
      <c r="A74" s="135">
        <v>44125</v>
      </c>
    </row>
    <row r="75" spans="1:1" x14ac:dyDescent="0.25">
      <c r="A75" s="135">
        <v>44126</v>
      </c>
    </row>
    <row r="76" spans="1:1" x14ac:dyDescent="0.25">
      <c r="A76" s="135">
        <v>44127</v>
      </c>
    </row>
    <row r="77" spans="1:1" x14ac:dyDescent="0.25">
      <c r="A77" s="135">
        <v>44128</v>
      </c>
    </row>
    <row r="78" spans="1:1" x14ac:dyDescent="0.25">
      <c r="A78" s="135">
        <v>44129</v>
      </c>
    </row>
    <row r="79" spans="1:1" x14ac:dyDescent="0.25">
      <c r="A79" s="135">
        <v>44130</v>
      </c>
    </row>
    <row r="80" spans="1:1" x14ac:dyDescent="0.25">
      <c r="A80" s="135">
        <v>44131</v>
      </c>
    </row>
    <row r="81" spans="1:1" x14ac:dyDescent="0.25">
      <c r="A81" s="135">
        <v>44132</v>
      </c>
    </row>
    <row r="82" spans="1:1" x14ac:dyDescent="0.25">
      <c r="A82" s="135">
        <v>44133</v>
      </c>
    </row>
    <row r="83" spans="1:1" x14ac:dyDescent="0.25">
      <c r="A83" s="135">
        <v>44134</v>
      </c>
    </row>
    <row r="84" spans="1:1" x14ac:dyDescent="0.25">
      <c r="A84" s="135">
        <v>44135</v>
      </c>
    </row>
    <row r="85" spans="1:1" x14ac:dyDescent="0.25">
      <c r="A85" s="135">
        <v>44136</v>
      </c>
    </row>
    <row r="86" spans="1:1" x14ac:dyDescent="0.25">
      <c r="A86" s="135">
        <v>44137</v>
      </c>
    </row>
    <row r="87" spans="1:1" x14ac:dyDescent="0.25">
      <c r="A87" s="135">
        <v>44138</v>
      </c>
    </row>
    <row r="88" spans="1:1" x14ac:dyDescent="0.25">
      <c r="A88" s="135">
        <v>44139</v>
      </c>
    </row>
    <row r="89" spans="1:1" x14ac:dyDescent="0.25">
      <c r="A89" s="135">
        <v>44140</v>
      </c>
    </row>
    <row r="90" spans="1:1" x14ac:dyDescent="0.25">
      <c r="A90" s="135">
        <v>44141</v>
      </c>
    </row>
    <row r="91" spans="1:1" x14ac:dyDescent="0.25">
      <c r="A91" s="135">
        <v>44142</v>
      </c>
    </row>
    <row r="92" spans="1:1" x14ac:dyDescent="0.25">
      <c r="A92" s="135">
        <v>44143</v>
      </c>
    </row>
    <row r="93" spans="1:1" x14ac:dyDescent="0.25">
      <c r="A93" s="135">
        <v>44144</v>
      </c>
    </row>
    <row r="94" spans="1:1" x14ac:dyDescent="0.25">
      <c r="A94" s="135">
        <v>44145</v>
      </c>
    </row>
    <row r="95" spans="1:1" x14ac:dyDescent="0.25">
      <c r="A95" s="135">
        <v>44146</v>
      </c>
    </row>
    <row r="96" spans="1:1" x14ac:dyDescent="0.25">
      <c r="A96" s="135">
        <v>44147</v>
      </c>
    </row>
    <row r="97" spans="1:1" x14ac:dyDescent="0.25">
      <c r="A97" s="135">
        <v>44148</v>
      </c>
    </row>
    <row r="98" spans="1:1" x14ac:dyDescent="0.25">
      <c r="A98" s="135">
        <v>44149</v>
      </c>
    </row>
    <row r="99" spans="1:1" x14ac:dyDescent="0.25">
      <c r="A99" s="135">
        <v>44150</v>
      </c>
    </row>
    <row r="100" spans="1:1" x14ac:dyDescent="0.25">
      <c r="A100" s="135">
        <v>44151</v>
      </c>
    </row>
    <row r="101" spans="1:1" x14ac:dyDescent="0.25">
      <c r="A101" s="135">
        <v>44152</v>
      </c>
    </row>
    <row r="102" spans="1:1" x14ac:dyDescent="0.25">
      <c r="A102" s="135">
        <v>44153</v>
      </c>
    </row>
    <row r="103" spans="1:1" x14ac:dyDescent="0.25">
      <c r="A103" s="135">
        <v>44154</v>
      </c>
    </row>
    <row r="104" spans="1:1" x14ac:dyDescent="0.25">
      <c r="A104" s="135">
        <v>44155</v>
      </c>
    </row>
    <row r="105" spans="1:1" x14ac:dyDescent="0.25">
      <c r="A105" s="135">
        <v>44156</v>
      </c>
    </row>
    <row r="106" spans="1:1" x14ac:dyDescent="0.25">
      <c r="A106" s="135">
        <v>44157</v>
      </c>
    </row>
    <row r="107" spans="1:1" x14ac:dyDescent="0.25">
      <c r="A107" s="135">
        <v>44158</v>
      </c>
    </row>
    <row r="108" spans="1:1" x14ac:dyDescent="0.25">
      <c r="A108" s="135">
        <v>44159</v>
      </c>
    </row>
    <row r="109" spans="1:1" x14ac:dyDescent="0.25">
      <c r="A109" s="135">
        <v>44160</v>
      </c>
    </row>
    <row r="110" spans="1:1" x14ac:dyDescent="0.25">
      <c r="A110" s="135">
        <v>44161</v>
      </c>
    </row>
    <row r="111" spans="1:1" x14ac:dyDescent="0.25">
      <c r="A111" s="135">
        <v>44162</v>
      </c>
    </row>
    <row r="112" spans="1:1" x14ac:dyDescent="0.25">
      <c r="A112" s="135">
        <v>44163</v>
      </c>
    </row>
    <row r="113" spans="1:1" x14ac:dyDescent="0.25">
      <c r="A113" s="135">
        <v>44164</v>
      </c>
    </row>
    <row r="114" spans="1:1" x14ac:dyDescent="0.25">
      <c r="A114" s="135">
        <v>44165</v>
      </c>
    </row>
    <row r="115" spans="1:1" x14ac:dyDescent="0.25">
      <c r="A115" s="135">
        <v>44166</v>
      </c>
    </row>
    <row r="116" spans="1:1" x14ac:dyDescent="0.25">
      <c r="A116" s="135">
        <v>44167</v>
      </c>
    </row>
    <row r="117" spans="1:1" x14ac:dyDescent="0.25">
      <c r="A117" s="135">
        <v>44168</v>
      </c>
    </row>
    <row r="118" spans="1:1" x14ac:dyDescent="0.25">
      <c r="A118" s="135">
        <v>44169</v>
      </c>
    </row>
    <row r="119" spans="1:1" x14ac:dyDescent="0.25">
      <c r="A119" s="135">
        <v>44170</v>
      </c>
    </row>
    <row r="120" spans="1:1" x14ac:dyDescent="0.25">
      <c r="A120" s="135">
        <v>44171</v>
      </c>
    </row>
    <row r="121" spans="1:1" x14ac:dyDescent="0.25">
      <c r="A121" s="135">
        <v>44172</v>
      </c>
    </row>
    <row r="122" spans="1:1" x14ac:dyDescent="0.25">
      <c r="A122" s="135">
        <v>44173</v>
      </c>
    </row>
    <row r="123" spans="1:1" x14ac:dyDescent="0.25">
      <c r="A123" s="135">
        <v>44174</v>
      </c>
    </row>
    <row r="124" spans="1:1" x14ac:dyDescent="0.25">
      <c r="A124" s="135">
        <v>44175</v>
      </c>
    </row>
    <row r="125" spans="1:1" x14ac:dyDescent="0.25">
      <c r="A125" s="135">
        <v>44176</v>
      </c>
    </row>
    <row r="126" spans="1:1" x14ac:dyDescent="0.25">
      <c r="A126" s="135">
        <v>44177</v>
      </c>
    </row>
    <row r="127" spans="1:1" x14ac:dyDescent="0.25">
      <c r="A127" s="135">
        <v>44178</v>
      </c>
    </row>
    <row r="128" spans="1:1" x14ac:dyDescent="0.25">
      <c r="A128" s="135">
        <v>44179</v>
      </c>
    </row>
    <row r="129" spans="1:1" x14ac:dyDescent="0.25">
      <c r="A129" s="135">
        <v>44180</v>
      </c>
    </row>
    <row r="130" spans="1:1" x14ac:dyDescent="0.25">
      <c r="A130" s="135">
        <v>44181</v>
      </c>
    </row>
    <row r="131" spans="1:1" x14ac:dyDescent="0.25">
      <c r="A131" s="135">
        <v>44182</v>
      </c>
    </row>
    <row r="132" spans="1:1" x14ac:dyDescent="0.25">
      <c r="A132" s="135">
        <v>44183</v>
      </c>
    </row>
    <row r="133" spans="1:1" x14ac:dyDescent="0.25">
      <c r="A133" s="135">
        <v>44184</v>
      </c>
    </row>
    <row r="134" spans="1:1" x14ac:dyDescent="0.25">
      <c r="A134" s="135">
        <v>44185</v>
      </c>
    </row>
    <row r="135" spans="1:1" x14ac:dyDescent="0.25">
      <c r="A135" s="135">
        <v>44186</v>
      </c>
    </row>
    <row r="136" spans="1:1" x14ac:dyDescent="0.25">
      <c r="A136" s="135">
        <v>44187</v>
      </c>
    </row>
    <row r="137" spans="1:1" x14ac:dyDescent="0.25">
      <c r="A137" s="135">
        <v>44188</v>
      </c>
    </row>
    <row r="138" spans="1:1" x14ac:dyDescent="0.25">
      <c r="A138" s="135">
        <v>44189</v>
      </c>
    </row>
    <row r="139" spans="1:1" x14ac:dyDescent="0.25">
      <c r="A139" s="135">
        <v>44190</v>
      </c>
    </row>
    <row r="140" spans="1:1" x14ac:dyDescent="0.25">
      <c r="A140" s="135">
        <v>44191</v>
      </c>
    </row>
    <row r="141" spans="1:1" x14ac:dyDescent="0.25">
      <c r="A141" s="135">
        <v>44192</v>
      </c>
    </row>
    <row r="142" spans="1:1" x14ac:dyDescent="0.25">
      <c r="A142" s="135">
        <v>44193</v>
      </c>
    </row>
    <row r="143" spans="1:1" x14ac:dyDescent="0.25">
      <c r="A143" s="135">
        <v>44194</v>
      </c>
    </row>
    <row r="144" spans="1:1" x14ac:dyDescent="0.25">
      <c r="A144" s="135">
        <v>44195</v>
      </c>
    </row>
    <row r="145" spans="1:1" x14ac:dyDescent="0.25">
      <c r="A145" s="135">
        <v>44196</v>
      </c>
    </row>
    <row r="146" spans="1:1" x14ac:dyDescent="0.25">
      <c r="A146" s="135">
        <v>44197</v>
      </c>
    </row>
    <row r="147" spans="1:1" x14ac:dyDescent="0.25">
      <c r="A147" s="135">
        <v>44198</v>
      </c>
    </row>
    <row r="148" spans="1:1" x14ac:dyDescent="0.25">
      <c r="A148" s="135">
        <v>44199</v>
      </c>
    </row>
    <row r="149" spans="1:1" x14ac:dyDescent="0.25">
      <c r="A149" s="135">
        <v>44200</v>
      </c>
    </row>
    <row r="150" spans="1:1" x14ac:dyDescent="0.25">
      <c r="A150" s="135">
        <v>44201</v>
      </c>
    </row>
    <row r="151" spans="1:1" x14ac:dyDescent="0.25">
      <c r="A151" s="135">
        <v>44202</v>
      </c>
    </row>
    <row r="152" spans="1:1" x14ac:dyDescent="0.25">
      <c r="A152" s="135">
        <v>44203</v>
      </c>
    </row>
    <row r="153" spans="1:1" x14ac:dyDescent="0.25">
      <c r="A153" s="135">
        <v>44204</v>
      </c>
    </row>
    <row r="154" spans="1:1" x14ac:dyDescent="0.25">
      <c r="A154" s="135">
        <v>44205</v>
      </c>
    </row>
    <row r="155" spans="1:1" x14ac:dyDescent="0.25">
      <c r="A155" s="135">
        <v>44206</v>
      </c>
    </row>
    <row r="156" spans="1:1" x14ac:dyDescent="0.25">
      <c r="A156" s="135">
        <v>44207</v>
      </c>
    </row>
    <row r="157" spans="1:1" x14ac:dyDescent="0.25">
      <c r="A157" s="135">
        <v>44208</v>
      </c>
    </row>
    <row r="158" spans="1:1" x14ac:dyDescent="0.25">
      <c r="A158" s="135">
        <v>44209</v>
      </c>
    </row>
    <row r="159" spans="1:1" x14ac:dyDescent="0.25">
      <c r="A159" s="135">
        <v>44210</v>
      </c>
    </row>
    <row r="160" spans="1:1" x14ac:dyDescent="0.25">
      <c r="A160" s="135">
        <v>44211</v>
      </c>
    </row>
    <row r="161" spans="1:1" x14ac:dyDescent="0.25">
      <c r="A161" s="135">
        <v>44212</v>
      </c>
    </row>
    <row r="162" spans="1:1" x14ac:dyDescent="0.25">
      <c r="A162" s="135">
        <v>44213</v>
      </c>
    </row>
    <row r="163" spans="1:1" x14ac:dyDescent="0.25">
      <c r="A163" s="135">
        <v>44214</v>
      </c>
    </row>
    <row r="164" spans="1:1" x14ac:dyDescent="0.25">
      <c r="A164" s="135">
        <v>44215</v>
      </c>
    </row>
    <row r="165" spans="1:1" x14ac:dyDescent="0.25">
      <c r="A165" s="135">
        <v>44216</v>
      </c>
    </row>
    <row r="166" spans="1:1" x14ac:dyDescent="0.25">
      <c r="A166" s="135">
        <v>44217</v>
      </c>
    </row>
    <row r="167" spans="1:1" x14ac:dyDescent="0.25">
      <c r="A167" s="135">
        <v>44218</v>
      </c>
    </row>
    <row r="168" spans="1:1" x14ac:dyDescent="0.25">
      <c r="A168" s="135">
        <v>44219</v>
      </c>
    </row>
    <row r="169" spans="1:1" x14ac:dyDescent="0.25">
      <c r="A169" s="135">
        <v>44220</v>
      </c>
    </row>
    <row r="170" spans="1:1" x14ac:dyDescent="0.25">
      <c r="A170" s="135">
        <v>44221</v>
      </c>
    </row>
    <row r="171" spans="1:1" x14ac:dyDescent="0.25">
      <c r="A171" s="135">
        <v>44222</v>
      </c>
    </row>
    <row r="172" spans="1:1" x14ac:dyDescent="0.25">
      <c r="A172" s="135">
        <v>44223</v>
      </c>
    </row>
    <row r="173" spans="1:1" x14ac:dyDescent="0.25">
      <c r="A173" s="135">
        <v>44224</v>
      </c>
    </row>
    <row r="174" spans="1:1" x14ac:dyDescent="0.25">
      <c r="A174" s="135">
        <v>44225</v>
      </c>
    </row>
    <row r="175" spans="1:1" x14ac:dyDescent="0.25">
      <c r="A175" s="135">
        <v>44226</v>
      </c>
    </row>
    <row r="176" spans="1:1" x14ac:dyDescent="0.25">
      <c r="A176" s="135">
        <v>44227</v>
      </c>
    </row>
    <row r="177" spans="1:1" x14ac:dyDescent="0.25">
      <c r="A177" s="135">
        <v>44228</v>
      </c>
    </row>
    <row r="178" spans="1:1" x14ac:dyDescent="0.25">
      <c r="A178" s="135">
        <v>44229</v>
      </c>
    </row>
    <row r="179" spans="1:1" x14ac:dyDescent="0.25">
      <c r="A179" s="135">
        <v>44230</v>
      </c>
    </row>
    <row r="180" spans="1:1" x14ac:dyDescent="0.25">
      <c r="A180" s="135">
        <v>44231</v>
      </c>
    </row>
    <row r="181" spans="1:1" x14ac:dyDescent="0.25">
      <c r="A181" s="135">
        <v>44232</v>
      </c>
    </row>
    <row r="182" spans="1:1" x14ac:dyDescent="0.25">
      <c r="A182" s="135">
        <v>44233</v>
      </c>
    </row>
    <row r="183" spans="1:1" x14ac:dyDescent="0.25">
      <c r="A183" s="135">
        <v>44234</v>
      </c>
    </row>
    <row r="184" spans="1:1" x14ac:dyDescent="0.25">
      <c r="A184" s="135">
        <v>44235</v>
      </c>
    </row>
    <row r="185" spans="1:1" x14ac:dyDescent="0.25">
      <c r="A185" s="135">
        <v>44236</v>
      </c>
    </row>
    <row r="186" spans="1:1" x14ac:dyDescent="0.25">
      <c r="A186" s="135">
        <v>44237</v>
      </c>
    </row>
    <row r="187" spans="1:1" x14ac:dyDescent="0.25">
      <c r="A187" s="135">
        <v>44238</v>
      </c>
    </row>
    <row r="188" spans="1:1" x14ac:dyDescent="0.25">
      <c r="A188" s="135">
        <v>44239</v>
      </c>
    </row>
    <row r="189" spans="1:1" x14ac:dyDescent="0.25">
      <c r="A189" s="135">
        <v>44240</v>
      </c>
    </row>
    <row r="190" spans="1:1" x14ac:dyDescent="0.25">
      <c r="A190" s="135">
        <v>44241</v>
      </c>
    </row>
    <row r="191" spans="1:1" x14ac:dyDescent="0.25">
      <c r="A191" s="135">
        <v>44242</v>
      </c>
    </row>
    <row r="192" spans="1:1" x14ac:dyDescent="0.25">
      <c r="A192" s="135">
        <v>44243</v>
      </c>
    </row>
    <row r="193" spans="1:1" x14ac:dyDescent="0.25">
      <c r="A193" s="135">
        <v>44244</v>
      </c>
    </row>
    <row r="194" spans="1:1" x14ac:dyDescent="0.25">
      <c r="A194" s="135">
        <v>44245</v>
      </c>
    </row>
    <row r="195" spans="1:1" x14ac:dyDescent="0.25">
      <c r="A195" s="135">
        <v>44246</v>
      </c>
    </row>
    <row r="196" spans="1:1" x14ac:dyDescent="0.25">
      <c r="A196" s="135">
        <v>44247</v>
      </c>
    </row>
    <row r="197" spans="1:1" x14ac:dyDescent="0.25">
      <c r="A197" s="135">
        <v>44248</v>
      </c>
    </row>
    <row r="198" spans="1:1" x14ac:dyDescent="0.25">
      <c r="A198" s="135">
        <v>44249</v>
      </c>
    </row>
    <row r="199" spans="1:1" x14ac:dyDescent="0.25">
      <c r="A199" s="135">
        <v>44250</v>
      </c>
    </row>
    <row r="200" spans="1:1" x14ac:dyDescent="0.25">
      <c r="A200" s="135">
        <v>44251</v>
      </c>
    </row>
    <row r="201" spans="1:1" x14ac:dyDescent="0.25">
      <c r="A201" s="135">
        <v>44252</v>
      </c>
    </row>
    <row r="202" spans="1:1" x14ac:dyDescent="0.25">
      <c r="A202" s="135">
        <v>44253</v>
      </c>
    </row>
    <row r="203" spans="1:1" x14ac:dyDescent="0.25">
      <c r="A203" s="135">
        <v>44254</v>
      </c>
    </row>
    <row r="204" spans="1:1" x14ac:dyDescent="0.25">
      <c r="A204" s="135">
        <v>44255</v>
      </c>
    </row>
    <row r="205" spans="1:1" x14ac:dyDescent="0.25">
      <c r="A205" s="135">
        <v>44256</v>
      </c>
    </row>
    <row r="206" spans="1:1" x14ac:dyDescent="0.25">
      <c r="A206" s="135">
        <v>44257</v>
      </c>
    </row>
    <row r="207" spans="1:1" x14ac:dyDescent="0.25">
      <c r="A207" s="135">
        <v>44258</v>
      </c>
    </row>
    <row r="208" spans="1:1" x14ac:dyDescent="0.25">
      <c r="A208" s="135">
        <v>44259</v>
      </c>
    </row>
    <row r="209" spans="1:1" x14ac:dyDescent="0.25">
      <c r="A209" s="135">
        <v>44260</v>
      </c>
    </row>
    <row r="210" spans="1:1" x14ac:dyDescent="0.25">
      <c r="A210" s="135">
        <v>44261</v>
      </c>
    </row>
    <row r="211" spans="1:1" x14ac:dyDescent="0.25">
      <c r="A211" s="135">
        <v>44262</v>
      </c>
    </row>
    <row r="212" spans="1:1" x14ac:dyDescent="0.25">
      <c r="A212" s="135">
        <v>44263</v>
      </c>
    </row>
    <row r="213" spans="1:1" x14ac:dyDescent="0.25">
      <c r="A213" s="135">
        <v>44264</v>
      </c>
    </row>
    <row r="214" spans="1:1" x14ac:dyDescent="0.25">
      <c r="A214" s="135">
        <v>44265</v>
      </c>
    </row>
    <row r="215" spans="1:1" x14ac:dyDescent="0.25">
      <c r="A215" s="135">
        <v>44266</v>
      </c>
    </row>
    <row r="216" spans="1:1" x14ac:dyDescent="0.25">
      <c r="A216" s="135">
        <v>44267</v>
      </c>
    </row>
    <row r="217" spans="1:1" x14ac:dyDescent="0.25">
      <c r="A217" s="135">
        <v>44268</v>
      </c>
    </row>
    <row r="218" spans="1:1" x14ac:dyDescent="0.25">
      <c r="A218" s="135">
        <v>44269</v>
      </c>
    </row>
    <row r="219" spans="1:1" x14ac:dyDescent="0.25">
      <c r="A219" s="135">
        <v>44270</v>
      </c>
    </row>
    <row r="220" spans="1:1" x14ac:dyDescent="0.25">
      <c r="A220" s="135">
        <v>44271</v>
      </c>
    </row>
    <row r="221" spans="1:1" x14ac:dyDescent="0.25">
      <c r="A221" s="135">
        <v>44272</v>
      </c>
    </row>
    <row r="222" spans="1:1" x14ac:dyDescent="0.25">
      <c r="A222" s="135">
        <v>44273</v>
      </c>
    </row>
    <row r="223" spans="1:1" x14ac:dyDescent="0.25">
      <c r="A223" s="135">
        <v>44274</v>
      </c>
    </row>
    <row r="224" spans="1:1" x14ac:dyDescent="0.25">
      <c r="A224" s="135">
        <v>44275</v>
      </c>
    </row>
    <row r="225" spans="1:1" x14ac:dyDescent="0.25">
      <c r="A225" s="135">
        <v>44276</v>
      </c>
    </row>
    <row r="226" spans="1:1" x14ac:dyDescent="0.25">
      <c r="A226" s="135">
        <v>44277</v>
      </c>
    </row>
    <row r="227" spans="1:1" x14ac:dyDescent="0.25">
      <c r="A227" s="135">
        <v>44278</v>
      </c>
    </row>
    <row r="228" spans="1:1" x14ac:dyDescent="0.25">
      <c r="A228" s="135">
        <v>44279</v>
      </c>
    </row>
    <row r="229" spans="1:1" x14ac:dyDescent="0.25">
      <c r="A229" s="135">
        <v>44280</v>
      </c>
    </row>
    <row r="230" spans="1:1" x14ac:dyDescent="0.25">
      <c r="A230" s="135">
        <v>44281</v>
      </c>
    </row>
    <row r="231" spans="1:1" x14ac:dyDescent="0.25">
      <c r="A231" s="135">
        <v>44282</v>
      </c>
    </row>
    <row r="232" spans="1:1" x14ac:dyDescent="0.25">
      <c r="A232" s="135">
        <v>44283</v>
      </c>
    </row>
    <row r="233" spans="1:1" x14ac:dyDescent="0.25">
      <c r="A233" s="135">
        <v>44284</v>
      </c>
    </row>
    <row r="234" spans="1:1" x14ac:dyDescent="0.25">
      <c r="A234" s="135">
        <v>44285</v>
      </c>
    </row>
    <row r="235" spans="1:1" x14ac:dyDescent="0.25">
      <c r="A235" s="135">
        <v>44286</v>
      </c>
    </row>
    <row r="236" spans="1:1" x14ac:dyDescent="0.25">
      <c r="A236" s="135">
        <v>44287</v>
      </c>
    </row>
    <row r="237" spans="1:1" x14ac:dyDescent="0.25">
      <c r="A237" s="135">
        <v>44288</v>
      </c>
    </row>
    <row r="238" spans="1:1" x14ac:dyDescent="0.25">
      <c r="A238" s="135">
        <v>44289</v>
      </c>
    </row>
    <row r="239" spans="1:1" x14ac:dyDescent="0.25">
      <c r="A239" s="135">
        <v>44290</v>
      </c>
    </row>
    <row r="240" spans="1:1" x14ac:dyDescent="0.25">
      <c r="A240" s="135">
        <v>44291</v>
      </c>
    </row>
    <row r="241" spans="1:1" x14ac:dyDescent="0.25">
      <c r="A241" s="135">
        <v>44292</v>
      </c>
    </row>
    <row r="242" spans="1:1" x14ac:dyDescent="0.25">
      <c r="A242" s="135">
        <v>44293</v>
      </c>
    </row>
    <row r="243" spans="1:1" x14ac:dyDescent="0.25">
      <c r="A243" s="135">
        <v>44294</v>
      </c>
    </row>
    <row r="244" spans="1:1" x14ac:dyDescent="0.25">
      <c r="A244" s="135">
        <v>44295</v>
      </c>
    </row>
    <row r="245" spans="1:1" x14ac:dyDescent="0.25">
      <c r="A245" s="135">
        <v>44296</v>
      </c>
    </row>
    <row r="246" spans="1:1" x14ac:dyDescent="0.25">
      <c r="A246" s="135">
        <v>44297</v>
      </c>
    </row>
    <row r="247" spans="1:1" x14ac:dyDescent="0.25">
      <c r="A247" s="135">
        <v>44298</v>
      </c>
    </row>
    <row r="248" spans="1:1" x14ac:dyDescent="0.25">
      <c r="A248" s="135">
        <v>44299</v>
      </c>
    </row>
    <row r="249" spans="1:1" x14ac:dyDescent="0.25">
      <c r="A249" s="135">
        <v>44300</v>
      </c>
    </row>
    <row r="250" spans="1:1" x14ac:dyDescent="0.25">
      <c r="A250" s="135">
        <v>44301</v>
      </c>
    </row>
    <row r="251" spans="1:1" x14ac:dyDescent="0.25">
      <c r="A251" s="135">
        <v>44302</v>
      </c>
    </row>
    <row r="252" spans="1:1" x14ac:dyDescent="0.25">
      <c r="A252" s="135">
        <v>44303</v>
      </c>
    </row>
    <row r="253" spans="1:1" x14ac:dyDescent="0.25">
      <c r="A253" s="135">
        <v>44304</v>
      </c>
    </row>
    <row r="254" spans="1:1" x14ac:dyDescent="0.25">
      <c r="A254" s="135">
        <v>44305</v>
      </c>
    </row>
    <row r="255" spans="1:1" x14ac:dyDescent="0.25">
      <c r="A255" s="135">
        <v>44306</v>
      </c>
    </row>
    <row r="256" spans="1:1" x14ac:dyDescent="0.25">
      <c r="A256" s="135">
        <v>44307</v>
      </c>
    </row>
    <row r="257" spans="1:1" x14ac:dyDescent="0.25">
      <c r="A257" s="135">
        <v>44308</v>
      </c>
    </row>
    <row r="258" spans="1:1" x14ac:dyDescent="0.25">
      <c r="A258" s="135">
        <v>44309</v>
      </c>
    </row>
    <row r="259" spans="1:1" x14ac:dyDescent="0.25">
      <c r="A259" s="135">
        <v>44310</v>
      </c>
    </row>
    <row r="260" spans="1:1" x14ac:dyDescent="0.25">
      <c r="A260" s="135">
        <v>44311</v>
      </c>
    </row>
    <row r="261" spans="1:1" x14ac:dyDescent="0.25">
      <c r="A261" s="135">
        <v>44312</v>
      </c>
    </row>
    <row r="262" spans="1:1" x14ac:dyDescent="0.25">
      <c r="A262" s="135">
        <v>44313</v>
      </c>
    </row>
    <row r="263" spans="1:1" x14ac:dyDescent="0.25">
      <c r="A263" s="135">
        <v>44314</v>
      </c>
    </row>
    <row r="264" spans="1:1" x14ac:dyDescent="0.25">
      <c r="A264" s="135">
        <v>44315</v>
      </c>
    </row>
    <row r="265" spans="1:1" x14ac:dyDescent="0.25">
      <c r="A265" s="135">
        <v>44316</v>
      </c>
    </row>
    <row r="266" spans="1:1" x14ac:dyDescent="0.25">
      <c r="A266" s="135">
        <v>44317</v>
      </c>
    </row>
    <row r="267" spans="1:1" x14ac:dyDescent="0.25">
      <c r="A267" s="135">
        <v>44318</v>
      </c>
    </row>
    <row r="268" spans="1:1" x14ac:dyDescent="0.25">
      <c r="A268" s="135">
        <v>44319</v>
      </c>
    </row>
    <row r="269" spans="1:1" x14ac:dyDescent="0.25">
      <c r="A269" s="135">
        <v>44320</v>
      </c>
    </row>
    <row r="270" spans="1:1" x14ac:dyDescent="0.25">
      <c r="A270" s="135">
        <v>44321</v>
      </c>
    </row>
    <row r="271" spans="1:1" x14ac:dyDescent="0.25">
      <c r="A271" s="135">
        <v>44322</v>
      </c>
    </row>
    <row r="272" spans="1:1" x14ac:dyDescent="0.25">
      <c r="A272" s="135">
        <v>44323</v>
      </c>
    </row>
    <row r="273" spans="1:1" x14ac:dyDescent="0.25">
      <c r="A273" s="135">
        <v>44324</v>
      </c>
    </row>
    <row r="274" spans="1:1" x14ac:dyDescent="0.25">
      <c r="A274" s="135">
        <v>44325</v>
      </c>
    </row>
    <row r="275" spans="1:1" x14ac:dyDescent="0.25">
      <c r="A275" s="135">
        <v>44326</v>
      </c>
    </row>
    <row r="276" spans="1:1" x14ac:dyDescent="0.25">
      <c r="A276" s="135">
        <v>44327</v>
      </c>
    </row>
    <row r="277" spans="1:1" x14ac:dyDescent="0.25">
      <c r="A277" s="135">
        <v>44328</v>
      </c>
    </row>
    <row r="278" spans="1:1" x14ac:dyDescent="0.25">
      <c r="A278" s="135">
        <v>44329</v>
      </c>
    </row>
    <row r="279" spans="1:1" x14ac:dyDescent="0.25">
      <c r="A279" s="135">
        <v>44330</v>
      </c>
    </row>
    <row r="280" spans="1:1" x14ac:dyDescent="0.25">
      <c r="A280" s="135">
        <v>44331</v>
      </c>
    </row>
    <row r="281" spans="1:1" x14ac:dyDescent="0.25">
      <c r="A281" s="135">
        <v>44332</v>
      </c>
    </row>
    <row r="282" spans="1:1" x14ac:dyDescent="0.25">
      <c r="A282" s="135">
        <v>44333</v>
      </c>
    </row>
    <row r="283" spans="1:1" x14ac:dyDescent="0.25">
      <c r="A283" s="135">
        <v>44334</v>
      </c>
    </row>
    <row r="284" spans="1:1" x14ac:dyDescent="0.25">
      <c r="A284" s="135">
        <v>44335</v>
      </c>
    </row>
    <row r="285" spans="1:1" x14ac:dyDescent="0.25">
      <c r="A285" s="135">
        <v>44336</v>
      </c>
    </row>
    <row r="286" spans="1:1" x14ac:dyDescent="0.25">
      <c r="A286" s="135">
        <v>44337</v>
      </c>
    </row>
    <row r="287" spans="1:1" x14ac:dyDescent="0.25">
      <c r="A287" s="135">
        <v>44338</v>
      </c>
    </row>
    <row r="288" spans="1:1" x14ac:dyDescent="0.25">
      <c r="A288" s="135">
        <v>44339</v>
      </c>
    </row>
    <row r="289" spans="1:1" x14ac:dyDescent="0.25">
      <c r="A289" s="135">
        <v>44340</v>
      </c>
    </row>
    <row r="290" spans="1:1" x14ac:dyDescent="0.25">
      <c r="A290" s="135">
        <v>44341</v>
      </c>
    </row>
    <row r="291" spans="1:1" x14ac:dyDescent="0.25">
      <c r="A291" s="135">
        <v>44342</v>
      </c>
    </row>
    <row r="292" spans="1:1" x14ac:dyDescent="0.25">
      <c r="A292" s="135">
        <v>44343</v>
      </c>
    </row>
    <row r="293" spans="1:1" x14ac:dyDescent="0.25">
      <c r="A293" s="135">
        <v>44344</v>
      </c>
    </row>
    <row r="294" spans="1:1" x14ac:dyDescent="0.25">
      <c r="A294" s="135">
        <v>44345</v>
      </c>
    </row>
    <row r="295" spans="1:1" x14ac:dyDescent="0.25">
      <c r="A295" s="135">
        <v>44346</v>
      </c>
    </row>
    <row r="296" spans="1:1" x14ac:dyDescent="0.25">
      <c r="A296" s="135">
        <v>44347</v>
      </c>
    </row>
    <row r="297" spans="1:1" x14ac:dyDescent="0.25">
      <c r="A297" s="135">
        <v>44348</v>
      </c>
    </row>
    <row r="298" spans="1:1" x14ac:dyDescent="0.25">
      <c r="A298" s="135">
        <v>44349</v>
      </c>
    </row>
    <row r="299" spans="1:1" x14ac:dyDescent="0.25">
      <c r="A299" s="135">
        <v>44350</v>
      </c>
    </row>
    <row r="300" spans="1:1" x14ac:dyDescent="0.25">
      <c r="A300" s="135">
        <v>44351</v>
      </c>
    </row>
    <row r="301" spans="1:1" x14ac:dyDescent="0.25">
      <c r="A301" s="135">
        <v>44352</v>
      </c>
    </row>
    <row r="302" spans="1:1" x14ac:dyDescent="0.25">
      <c r="A302" s="135">
        <v>44353</v>
      </c>
    </row>
    <row r="303" spans="1:1" x14ac:dyDescent="0.25">
      <c r="A303" s="135">
        <v>44354</v>
      </c>
    </row>
    <row r="304" spans="1:1" x14ac:dyDescent="0.25">
      <c r="A304" s="135">
        <v>44355</v>
      </c>
    </row>
    <row r="305" spans="1:1" x14ac:dyDescent="0.25">
      <c r="A305" s="135">
        <v>44356</v>
      </c>
    </row>
    <row r="306" spans="1:1" x14ac:dyDescent="0.25">
      <c r="A306" s="135">
        <v>44357</v>
      </c>
    </row>
    <row r="307" spans="1:1" x14ac:dyDescent="0.25">
      <c r="A307" s="135">
        <v>44358</v>
      </c>
    </row>
    <row r="308" spans="1:1" x14ac:dyDescent="0.25">
      <c r="A308" s="135">
        <v>44359</v>
      </c>
    </row>
    <row r="309" spans="1:1" x14ac:dyDescent="0.25">
      <c r="A309" s="135">
        <v>44360</v>
      </c>
    </row>
    <row r="310" spans="1:1" x14ac:dyDescent="0.25">
      <c r="A310" s="135">
        <v>44361</v>
      </c>
    </row>
    <row r="311" spans="1:1" x14ac:dyDescent="0.25">
      <c r="A311" s="135">
        <v>44362</v>
      </c>
    </row>
    <row r="312" spans="1:1" x14ac:dyDescent="0.25">
      <c r="A312" s="135">
        <v>44363</v>
      </c>
    </row>
    <row r="313" spans="1:1" x14ac:dyDescent="0.25">
      <c r="A313" s="135">
        <v>44364</v>
      </c>
    </row>
    <row r="314" spans="1:1" x14ac:dyDescent="0.25">
      <c r="A314" s="135">
        <v>44365</v>
      </c>
    </row>
    <row r="315" spans="1:1" x14ac:dyDescent="0.25">
      <c r="A315" s="135">
        <v>44366</v>
      </c>
    </row>
    <row r="316" spans="1:1" x14ac:dyDescent="0.25">
      <c r="A316" s="135">
        <v>44367</v>
      </c>
    </row>
    <row r="317" spans="1:1" x14ac:dyDescent="0.25">
      <c r="A317" s="135">
        <v>44368</v>
      </c>
    </row>
    <row r="318" spans="1:1" x14ac:dyDescent="0.25">
      <c r="A318" s="135">
        <v>44369</v>
      </c>
    </row>
    <row r="319" spans="1:1" x14ac:dyDescent="0.25">
      <c r="A319" s="135">
        <v>44370</v>
      </c>
    </row>
    <row r="320" spans="1:1" x14ac:dyDescent="0.25">
      <c r="A320" s="135">
        <v>44371</v>
      </c>
    </row>
    <row r="321" spans="1:1" x14ac:dyDescent="0.25">
      <c r="A321" s="135">
        <v>44372</v>
      </c>
    </row>
    <row r="322" spans="1:1" x14ac:dyDescent="0.25">
      <c r="A322" s="135">
        <v>44373</v>
      </c>
    </row>
    <row r="323" spans="1:1" x14ac:dyDescent="0.25">
      <c r="A323" s="135">
        <v>44374</v>
      </c>
    </row>
    <row r="324" spans="1:1" x14ac:dyDescent="0.25">
      <c r="A324" s="135">
        <v>44375</v>
      </c>
    </row>
    <row r="325" spans="1:1" x14ac:dyDescent="0.25">
      <c r="A325" s="135">
        <v>44376</v>
      </c>
    </row>
    <row r="326" spans="1:1" x14ac:dyDescent="0.25">
      <c r="A326" s="135">
        <v>44377</v>
      </c>
    </row>
    <row r="327" spans="1:1" x14ac:dyDescent="0.25">
      <c r="A327" s="135">
        <v>44378</v>
      </c>
    </row>
    <row r="328" spans="1:1" x14ac:dyDescent="0.25">
      <c r="A328" s="135">
        <v>44379</v>
      </c>
    </row>
    <row r="329" spans="1:1" x14ac:dyDescent="0.25">
      <c r="A329" s="135">
        <v>44380</v>
      </c>
    </row>
    <row r="330" spans="1:1" x14ac:dyDescent="0.25">
      <c r="A330" s="135">
        <v>44381</v>
      </c>
    </row>
    <row r="331" spans="1:1" x14ac:dyDescent="0.25">
      <c r="A331" s="135">
        <v>44382</v>
      </c>
    </row>
    <row r="332" spans="1:1" x14ac:dyDescent="0.25">
      <c r="A332" s="135">
        <v>44383</v>
      </c>
    </row>
    <row r="333" spans="1:1" x14ac:dyDescent="0.25">
      <c r="A333" s="135">
        <v>44384</v>
      </c>
    </row>
    <row r="334" spans="1:1" x14ac:dyDescent="0.25">
      <c r="A334" s="135">
        <v>44385</v>
      </c>
    </row>
    <row r="335" spans="1:1" x14ac:dyDescent="0.25">
      <c r="A335" s="135">
        <v>44386</v>
      </c>
    </row>
    <row r="336" spans="1:1" x14ac:dyDescent="0.25">
      <c r="A336" s="135">
        <v>44387</v>
      </c>
    </row>
    <row r="337" spans="1:1" x14ac:dyDescent="0.25">
      <c r="A337" s="135">
        <v>44388</v>
      </c>
    </row>
    <row r="338" spans="1:1" x14ac:dyDescent="0.25">
      <c r="A338" s="135">
        <v>44389</v>
      </c>
    </row>
    <row r="339" spans="1:1" x14ac:dyDescent="0.25">
      <c r="A339" s="135">
        <v>44390</v>
      </c>
    </row>
    <row r="340" spans="1:1" x14ac:dyDescent="0.25">
      <c r="A340" s="135">
        <v>44391</v>
      </c>
    </row>
    <row r="341" spans="1:1" x14ac:dyDescent="0.25">
      <c r="A341" s="135">
        <v>44392</v>
      </c>
    </row>
    <row r="342" spans="1:1" x14ac:dyDescent="0.25">
      <c r="A342" s="135">
        <v>44393</v>
      </c>
    </row>
    <row r="343" spans="1:1" x14ac:dyDescent="0.25">
      <c r="A343" s="135">
        <v>44394</v>
      </c>
    </row>
    <row r="344" spans="1:1" x14ac:dyDescent="0.25">
      <c r="A344" s="135">
        <v>44395</v>
      </c>
    </row>
    <row r="345" spans="1:1" x14ac:dyDescent="0.25">
      <c r="A345" s="135">
        <v>44396</v>
      </c>
    </row>
    <row r="346" spans="1:1" x14ac:dyDescent="0.25">
      <c r="A346" s="135">
        <v>44397</v>
      </c>
    </row>
    <row r="347" spans="1:1" x14ac:dyDescent="0.25">
      <c r="A347" s="135">
        <v>44398</v>
      </c>
    </row>
    <row r="348" spans="1:1" x14ac:dyDescent="0.25">
      <c r="A348" s="135">
        <v>44399</v>
      </c>
    </row>
    <row r="349" spans="1:1" x14ac:dyDescent="0.25">
      <c r="A349" s="135">
        <v>44400</v>
      </c>
    </row>
    <row r="350" spans="1:1" x14ac:dyDescent="0.25">
      <c r="A350" s="135">
        <v>44401</v>
      </c>
    </row>
    <row r="351" spans="1:1" x14ac:dyDescent="0.25">
      <c r="A351" s="135">
        <v>44402</v>
      </c>
    </row>
    <row r="352" spans="1:1" x14ac:dyDescent="0.25">
      <c r="A352" s="135">
        <v>44403</v>
      </c>
    </row>
    <row r="353" spans="1:1" x14ac:dyDescent="0.25">
      <c r="A353" s="135">
        <v>44404</v>
      </c>
    </row>
    <row r="354" spans="1:1" x14ac:dyDescent="0.25">
      <c r="A354" s="135">
        <v>44405</v>
      </c>
    </row>
    <row r="355" spans="1:1" x14ac:dyDescent="0.25">
      <c r="A355" s="135">
        <v>44406</v>
      </c>
    </row>
    <row r="356" spans="1:1" x14ac:dyDescent="0.25">
      <c r="A356" s="135">
        <v>44407</v>
      </c>
    </row>
    <row r="357" spans="1:1" x14ac:dyDescent="0.25">
      <c r="A357" s="135">
        <v>44408</v>
      </c>
    </row>
    <row r="358" spans="1:1" x14ac:dyDescent="0.25">
      <c r="A358" s="135">
        <v>44409</v>
      </c>
    </row>
    <row r="359" spans="1:1" x14ac:dyDescent="0.25">
      <c r="A359" s="135">
        <v>44410</v>
      </c>
    </row>
    <row r="360" spans="1:1" x14ac:dyDescent="0.25">
      <c r="A360" s="135">
        <v>44411</v>
      </c>
    </row>
    <row r="361" spans="1:1" x14ac:dyDescent="0.25">
      <c r="A361" s="135">
        <v>44412</v>
      </c>
    </row>
    <row r="362" spans="1:1" x14ac:dyDescent="0.25">
      <c r="A362" s="135">
        <v>44413</v>
      </c>
    </row>
    <row r="363" spans="1:1" x14ac:dyDescent="0.25">
      <c r="A363" s="135">
        <v>44414</v>
      </c>
    </row>
    <row r="364" spans="1:1" x14ac:dyDescent="0.25">
      <c r="A364" s="135">
        <v>44415</v>
      </c>
    </row>
    <row r="365" spans="1:1" x14ac:dyDescent="0.25">
      <c r="A365" s="135">
        <v>44416</v>
      </c>
    </row>
    <row r="366" spans="1:1" x14ac:dyDescent="0.25">
      <c r="A366" s="135">
        <v>44417</v>
      </c>
    </row>
    <row r="367" spans="1:1" x14ac:dyDescent="0.25">
      <c r="A367" s="135">
        <v>44418</v>
      </c>
    </row>
    <row r="368" spans="1:1" x14ac:dyDescent="0.25">
      <c r="A368" s="135">
        <v>44419</v>
      </c>
    </row>
    <row r="369" spans="1:1" x14ac:dyDescent="0.25">
      <c r="A369" s="135">
        <v>44420</v>
      </c>
    </row>
    <row r="370" spans="1:1" x14ac:dyDescent="0.25">
      <c r="A370" s="135">
        <v>44421</v>
      </c>
    </row>
    <row r="371" spans="1:1" x14ac:dyDescent="0.25">
      <c r="A371" s="135">
        <v>44422</v>
      </c>
    </row>
    <row r="372" spans="1:1" x14ac:dyDescent="0.25">
      <c r="A372" s="135">
        <v>44423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2D7D-D125-4806-B9B9-CC8887ECBAF5}">
  <sheetPr codeName="Sheet7"/>
  <dimension ref="A1:P175"/>
  <sheetViews>
    <sheetView workbookViewId="0">
      <selection activeCell="F24" sqref="F24"/>
    </sheetView>
  </sheetViews>
  <sheetFormatPr defaultRowHeight="13.2" x14ac:dyDescent="0.25"/>
  <cols>
    <col min="1" max="1" width="10.81640625" style="137" bestFit="1" customWidth="1"/>
    <col min="2" max="2" width="26.7265625" style="137" bestFit="1" customWidth="1"/>
    <col min="3" max="3" width="10" style="137" bestFit="1" customWidth="1"/>
    <col min="4" max="4" width="12.36328125" style="154" bestFit="1" customWidth="1"/>
    <col min="5" max="5" width="10" style="137" bestFit="1" customWidth="1"/>
    <col min="6" max="6" width="25.26953125" style="137" bestFit="1" customWidth="1"/>
    <col min="7" max="7" width="9.90625" style="137" bestFit="1" customWidth="1"/>
    <col min="8" max="8" width="12.36328125" style="137" bestFit="1" customWidth="1"/>
    <col min="9" max="9" width="8.7265625" style="137"/>
    <col min="10" max="10" width="8.36328125" style="137" bestFit="1" customWidth="1"/>
    <col min="11" max="11" width="8.7265625" style="137"/>
    <col min="12" max="12" width="7.7265625" style="137" bestFit="1" customWidth="1"/>
    <col min="13" max="13" width="8.7265625" style="137"/>
    <col min="14" max="14" width="7.6328125" style="137" bestFit="1" customWidth="1"/>
    <col min="15" max="256" width="8.7265625" style="137"/>
    <col min="257" max="257" width="10.81640625" style="137" bestFit="1" customWidth="1"/>
    <col min="258" max="258" width="26.7265625" style="137" bestFit="1" customWidth="1"/>
    <col min="259" max="259" width="9.6328125" style="137" bestFit="1" customWidth="1"/>
    <col min="260" max="260" width="12.26953125" style="137" bestFit="1" customWidth="1"/>
    <col min="261" max="261" width="9.6328125" style="137" bestFit="1" customWidth="1"/>
    <col min="262" max="262" width="25.1796875" style="137" bestFit="1" customWidth="1"/>
    <col min="263" max="263" width="9.6328125" style="137" bestFit="1" customWidth="1"/>
    <col min="264" max="264" width="12.26953125" style="137" bestFit="1" customWidth="1"/>
    <col min="265" max="265" width="8.7265625" style="137"/>
    <col min="266" max="266" width="8.36328125" style="137" bestFit="1" customWidth="1"/>
    <col min="267" max="267" width="8.7265625" style="137"/>
    <col min="268" max="268" width="7.7265625" style="137" bestFit="1" customWidth="1"/>
    <col min="269" max="269" width="8.7265625" style="137"/>
    <col min="270" max="270" width="7.6328125" style="137" bestFit="1" customWidth="1"/>
    <col min="271" max="512" width="8.7265625" style="137"/>
    <col min="513" max="513" width="10.81640625" style="137" bestFit="1" customWidth="1"/>
    <col min="514" max="514" width="26.7265625" style="137" bestFit="1" customWidth="1"/>
    <col min="515" max="515" width="9.6328125" style="137" bestFit="1" customWidth="1"/>
    <col min="516" max="516" width="12.26953125" style="137" bestFit="1" customWidth="1"/>
    <col min="517" max="517" width="9.6328125" style="137" bestFit="1" customWidth="1"/>
    <col min="518" max="518" width="25.1796875" style="137" bestFit="1" customWidth="1"/>
    <col min="519" max="519" width="9.6328125" style="137" bestFit="1" customWidth="1"/>
    <col min="520" max="520" width="12.26953125" style="137" bestFit="1" customWidth="1"/>
    <col min="521" max="521" width="8.7265625" style="137"/>
    <col min="522" max="522" width="8.36328125" style="137" bestFit="1" customWidth="1"/>
    <col min="523" max="523" width="8.7265625" style="137"/>
    <col min="524" max="524" width="7.7265625" style="137" bestFit="1" customWidth="1"/>
    <col min="525" max="525" width="8.7265625" style="137"/>
    <col min="526" max="526" width="7.6328125" style="137" bestFit="1" customWidth="1"/>
    <col min="527" max="768" width="8.7265625" style="137"/>
    <col min="769" max="769" width="10.81640625" style="137" bestFit="1" customWidth="1"/>
    <col min="770" max="770" width="26.7265625" style="137" bestFit="1" customWidth="1"/>
    <col min="771" max="771" width="9.6328125" style="137" bestFit="1" customWidth="1"/>
    <col min="772" max="772" width="12.26953125" style="137" bestFit="1" customWidth="1"/>
    <col min="773" max="773" width="9.6328125" style="137" bestFit="1" customWidth="1"/>
    <col min="774" max="774" width="25.1796875" style="137" bestFit="1" customWidth="1"/>
    <col min="775" max="775" width="9.6328125" style="137" bestFit="1" customWidth="1"/>
    <col min="776" max="776" width="12.26953125" style="137" bestFit="1" customWidth="1"/>
    <col min="777" max="777" width="8.7265625" style="137"/>
    <col min="778" max="778" width="8.36328125" style="137" bestFit="1" customWidth="1"/>
    <col min="779" max="779" width="8.7265625" style="137"/>
    <col min="780" max="780" width="7.7265625" style="137" bestFit="1" customWidth="1"/>
    <col min="781" max="781" width="8.7265625" style="137"/>
    <col min="782" max="782" width="7.6328125" style="137" bestFit="1" customWidth="1"/>
    <col min="783" max="1024" width="8.7265625" style="137"/>
    <col min="1025" max="1025" width="10.81640625" style="137" bestFit="1" customWidth="1"/>
    <col min="1026" max="1026" width="26.7265625" style="137" bestFit="1" customWidth="1"/>
    <col min="1027" max="1027" width="9.6328125" style="137" bestFit="1" customWidth="1"/>
    <col min="1028" max="1028" width="12.26953125" style="137" bestFit="1" customWidth="1"/>
    <col min="1029" max="1029" width="9.6328125" style="137" bestFit="1" customWidth="1"/>
    <col min="1030" max="1030" width="25.1796875" style="137" bestFit="1" customWidth="1"/>
    <col min="1031" max="1031" width="9.6328125" style="137" bestFit="1" customWidth="1"/>
    <col min="1032" max="1032" width="12.26953125" style="137" bestFit="1" customWidth="1"/>
    <col min="1033" max="1033" width="8.7265625" style="137"/>
    <col min="1034" max="1034" width="8.36328125" style="137" bestFit="1" customWidth="1"/>
    <col min="1035" max="1035" width="8.7265625" style="137"/>
    <col min="1036" max="1036" width="7.7265625" style="137" bestFit="1" customWidth="1"/>
    <col min="1037" max="1037" width="8.7265625" style="137"/>
    <col min="1038" max="1038" width="7.6328125" style="137" bestFit="1" customWidth="1"/>
    <col min="1039" max="1280" width="8.7265625" style="137"/>
    <col min="1281" max="1281" width="10.81640625" style="137" bestFit="1" customWidth="1"/>
    <col min="1282" max="1282" width="26.7265625" style="137" bestFit="1" customWidth="1"/>
    <col min="1283" max="1283" width="9.6328125" style="137" bestFit="1" customWidth="1"/>
    <col min="1284" max="1284" width="12.26953125" style="137" bestFit="1" customWidth="1"/>
    <col min="1285" max="1285" width="9.6328125" style="137" bestFit="1" customWidth="1"/>
    <col min="1286" max="1286" width="25.1796875" style="137" bestFit="1" customWidth="1"/>
    <col min="1287" max="1287" width="9.6328125" style="137" bestFit="1" customWidth="1"/>
    <col min="1288" max="1288" width="12.26953125" style="137" bestFit="1" customWidth="1"/>
    <col min="1289" max="1289" width="8.7265625" style="137"/>
    <col min="1290" max="1290" width="8.36328125" style="137" bestFit="1" customWidth="1"/>
    <col min="1291" max="1291" width="8.7265625" style="137"/>
    <col min="1292" max="1292" width="7.7265625" style="137" bestFit="1" customWidth="1"/>
    <col min="1293" max="1293" width="8.7265625" style="137"/>
    <col min="1294" max="1294" width="7.6328125" style="137" bestFit="1" customWidth="1"/>
    <col min="1295" max="1536" width="8.7265625" style="137"/>
    <col min="1537" max="1537" width="10.81640625" style="137" bestFit="1" customWidth="1"/>
    <col min="1538" max="1538" width="26.7265625" style="137" bestFit="1" customWidth="1"/>
    <col min="1539" max="1539" width="9.6328125" style="137" bestFit="1" customWidth="1"/>
    <col min="1540" max="1540" width="12.26953125" style="137" bestFit="1" customWidth="1"/>
    <col min="1541" max="1541" width="9.6328125" style="137" bestFit="1" customWidth="1"/>
    <col min="1542" max="1542" width="25.1796875" style="137" bestFit="1" customWidth="1"/>
    <col min="1543" max="1543" width="9.6328125" style="137" bestFit="1" customWidth="1"/>
    <col min="1544" max="1544" width="12.26953125" style="137" bestFit="1" customWidth="1"/>
    <col min="1545" max="1545" width="8.7265625" style="137"/>
    <col min="1546" max="1546" width="8.36328125" style="137" bestFit="1" customWidth="1"/>
    <col min="1547" max="1547" width="8.7265625" style="137"/>
    <col min="1548" max="1548" width="7.7265625" style="137" bestFit="1" customWidth="1"/>
    <col min="1549" max="1549" width="8.7265625" style="137"/>
    <col min="1550" max="1550" width="7.6328125" style="137" bestFit="1" customWidth="1"/>
    <col min="1551" max="1792" width="8.7265625" style="137"/>
    <col min="1793" max="1793" width="10.81640625" style="137" bestFit="1" customWidth="1"/>
    <col min="1794" max="1794" width="26.7265625" style="137" bestFit="1" customWidth="1"/>
    <col min="1795" max="1795" width="9.6328125" style="137" bestFit="1" customWidth="1"/>
    <col min="1796" max="1796" width="12.26953125" style="137" bestFit="1" customWidth="1"/>
    <col min="1797" max="1797" width="9.6328125" style="137" bestFit="1" customWidth="1"/>
    <col min="1798" max="1798" width="25.1796875" style="137" bestFit="1" customWidth="1"/>
    <col min="1799" max="1799" width="9.6328125" style="137" bestFit="1" customWidth="1"/>
    <col min="1800" max="1800" width="12.26953125" style="137" bestFit="1" customWidth="1"/>
    <col min="1801" max="1801" width="8.7265625" style="137"/>
    <col min="1802" max="1802" width="8.36328125" style="137" bestFit="1" customWidth="1"/>
    <col min="1803" max="1803" width="8.7265625" style="137"/>
    <col min="1804" max="1804" width="7.7265625" style="137" bestFit="1" customWidth="1"/>
    <col min="1805" max="1805" width="8.7265625" style="137"/>
    <col min="1806" max="1806" width="7.6328125" style="137" bestFit="1" customWidth="1"/>
    <col min="1807" max="2048" width="8.7265625" style="137"/>
    <col min="2049" max="2049" width="10.81640625" style="137" bestFit="1" customWidth="1"/>
    <col min="2050" max="2050" width="26.7265625" style="137" bestFit="1" customWidth="1"/>
    <col min="2051" max="2051" width="9.6328125" style="137" bestFit="1" customWidth="1"/>
    <col min="2052" max="2052" width="12.26953125" style="137" bestFit="1" customWidth="1"/>
    <col min="2053" max="2053" width="9.6328125" style="137" bestFit="1" customWidth="1"/>
    <col min="2054" max="2054" width="25.1796875" style="137" bestFit="1" customWidth="1"/>
    <col min="2055" max="2055" width="9.6328125" style="137" bestFit="1" customWidth="1"/>
    <col min="2056" max="2056" width="12.26953125" style="137" bestFit="1" customWidth="1"/>
    <col min="2057" max="2057" width="8.7265625" style="137"/>
    <col min="2058" max="2058" width="8.36328125" style="137" bestFit="1" customWidth="1"/>
    <col min="2059" max="2059" width="8.7265625" style="137"/>
    <col min="2060" max="2060" width="7.7265625" style="137" bestFit="1" customWidth="1"/>
    <col min="2061" max="2061" width="8.7265625" style="137"/>
    <col min="2062" max="2062" width="7.6328125" style="137" bestFit="1" customWidth="1"/>
    <col min="2063" max="2304" width="8.7265625" style="137"/>
    <col min="2305" max="2305" width="10.81640625" style="137" bestFit="1" customWidth="1"/>
    <col min="2306" max="2306" width="26.7265625" style="137" bestFit="1" customWidth="1"/>
    <col min="2307" max="2307" width="9.6328125" style="137" bestFit="1" customWidth="1"/>
    <col min="2308" max="2308" width="12.26953125" style="137" bestFit="1" customWidth="1"/>
    <col min="2309" max="2309" width="9.6328125" style="137" bestFit="1" customWidth="1"/>
    <col min="2310" max="2310" width="25.1796875" style="137" bestFit="1" customWidth="1"/>
    <col min="2311" max="2311" width="9.6328125" style="137" bestFit="1" customWidth="1"/>
    <col min="2312" max="2312" width="12.26953125" style="137" bestFit="1" customWidth="1"/>
    <col min="2313" max="2313" width="8.7265625" style="137"/>
    <col min="2314" max="2314" width="8.36328125" style="137" bestFit="1" customWidth="1"/>
    <col min="2315" max="2315" width="8.7265625" style="137"/>
    <col min="2316" max="2316" width="7.7265625" style="137" bestFit="1" customWidth="1"/>
    <col min="2317" max="2317" width="8.7265625" style="137"/>
    <col min="2318" max="2318" width="7.6328125" style="137" bestFit="1" customWidth="1"/>
    <col min="2319" max="2560" width="8.7265625" style="137"/>
    <col min="2561" max="2561" width="10.81640625" style="137" bestFit="1" customWidth="1"/>
    <col min="2562" max="2562" width="26.7265625" style="137" bestFit="1" customWidth="1"/>
    <col min="2563" max="2563" width="9.6328125" style="137" bestFit="1" customWidth="1"/>
    <col min="2564" max="2564" width="12.26953125" style="137" bestFit="1" customWidth="1"/>
    <col min="2565" max="2565" width="9.6328125" style="137" bestFit="1" customWidth="1"/>
    <col min="2566" max="2566" width="25.1796875" style="137" bestFit="1" customWidth="1"/>
    <col min="2567" max="2567" width="9.6328125" style="137" bestFit="1" customWidth="1"/>
    <col min="2568" max="2568" width="12.26953125" style="137" bestFit="1" customWidth="1"/>
    <col min="2569" max="2569" width="8.7265625" style="137"/>
    <col min="2570" max="2570" width="8.36328125" style="137" bestFit="1" customWidth="1"/>
    <col min="2571" max="2571" width="8.7265625" style="137"/>
    <col min="2572" max="2572" width="7.7265625" style="137" bestFit="1" customWidth="1"/>
    <col min="2573" max="2573" width="8.7265625" style="137"/>
    <col min="2574" max="2574" width="7.6328125" style="137" bestFit="1" customWidth="1"/>
    <col min="2575" max="2816" width="8.7265625" style="137"/>
    <col min="2817" max="2817" width="10.81640625" style="137" bestFit="1" customWidth="1"/>
    <col min="2818" max="2818" width="26.7265625" style="137" bestFit="1" customWidth="1"/>
    <col min="2819" max="2819" width="9.6328125" style="137" bestFit="1" customWidth="1"/>
    <col min="2820" max="2820" width="12.26953125" style="137" bestFit="1" customWidth="1"/>
    <col min="2821" max="2821" width="9.6328125" style="137" bestFit="1" customWidth="1"/>
    <col min="2822" max="2822" width="25.1796875" style="137" bestFit="1" customWidth="1"/>
    <col min="2823" max="2823" width="9.6328125" style="137" bestFit="1" customWidth="1"/>
    <col min="2824" max="2824" width="12.26953125" style="137" bestFit="1" customWidth="1"/>
    <col min="2825" max="2825" width="8.7265625" style="137"/>
    <col min="2826" max="2826" width="8.36328125" style="137" bestFit="1" customWidth="1"/>
    <col min="2827" max="2827" width="8.7265625" style="137"/>
    <col min="2828" max="2828" width="7.7265625" style="137" bestFit="1" customWidth="1"/>
    <col min="2829" max="2829" width="8.7265625" style="137"/>
    <col min="2830" max="2830" width="7.6328125" style="137" bestFit="1" customWidth="1"/>
    <col min="2831" max="3072" width="8.7265625" style="137"/>
    <col min="3073" max="3073" width="10.81640625" style="137" bestFit="1" customWidth="1"/>
    <col min="3074" max="3074" width="26.7265625" style="137" bestFit="1" customWidth="1"/>
    <col min="3075" max="3075" width="9.6328125" style="137" bestFit="1" customWidth="1"/>
    <col min="3076" max="3076" width="12.26953125" style="137" bestFit="1" customWidth="1"/>
    <col min="3077" max="3077" width="9.6328125" style="137" bestFit="1" customWidth="1"/>
    <col min="3078" max="3078" width="25.1796875" style="137" bestFit="1" customWidth="1"/>
    <col min="3079" max="3079" width="9.6328125" style="137" bestFit="1" customWidth="1"/>
    <col min="3080" max="3080" width="12.26953125" style="137" bestFit="1" customWidth="1"/>
    <col min="3081" max="3081" width="8.7265625" style="137"/>
    <col min="3082" max="3082" width="8.36328125" style="137" bestFit="1" customWidth="1"/>
    <col min="3083" max="3083" width="8.7265625" style="137"/>
    <col min="3084" max="3084" width="7.7265625" style="137" bestFit="1" customWidth="1"/>
    <col min="3085" max="3085" width="8.7265625" style="137"/>
    <col min="3086" max="3086" width="7.6328125" style="137" bestFit="1" customWidth="1"/>
    <col min="3087" max="3328" width="8.7265625" style="137"/>
    <col min="3329" max="3329" width="10.81640625" style="137" bestFit="1" customWidth="1"/>
    <col min="3330" max="3330" width="26.7265625" style="137" bestFit="1" customWidth="1"/>
    <col min="3331" max="3331" width="9.6328125" style="137" bestFit="1" customWidth="1"/>
    <col min="3332" max="3332" width="12.26953125" style="137" bestFit="1" customWidth="1"/>
    <col min="3333" max="3333" width="9.6328125" style="137" bestFit="1" customWidth="1"/>
    <col min="3334" max="3334" width="25.1796875" style="137" bestFit="1" customWidth="1"/>
    <col min="3335" max="3335" width="9.6328125" style="137" bestFit="1" customWidth="1"/>
    <col min="3336" max="3336" width="12.26953125" style="137" bestFit="1" customWidth="1"/>
    <col min="3337" max="3337" width="8.7265625" style="137"/>
    <col min="3338" max="3338" width="8.36328125" style="137" bestFit="1" customWidth="1"/>
    <col min="3339" max="3339" width="8.7265625" style="137"/>
    <col min="3340" max="3340" width="7.7265625" style="137" bestFit="1" customWidth="1"/>
    <col min="3341" max="3341" width="8.7265625" style="137"/>
    <col min="3342" max="3342" width="7.6328125" style="137" bestFit="1" customWidth="1"/>
    <col min="3343" max="3584" width="8.7265625" style="137"/>
    <col min="3585" max="3585" width="10.81640625" style="137" bestFit="1" customWidth="1"/>
    <col min="3586" max="3586" width="26.7265625" style="137" bestFit="1" customWidth="1"/>
    <col min="3587" max="3587" width="9.6328125" style="137" bestFit="1" customWidth="1"/>
    <col min="3588" max="3588" width="12.26953125" style="137" bestFit="1" customWidth="1"/>
    <col min="3589" max="3589" width="9.6328125" style="137" bestFit="1" customWidth="1"/>
    <col min="3590" max="3590" width="25.1796875" style="137" bestFit="1" customWidth="1"/>
    <col min="3591" max="3591" width="9.6328125" style="137" bestFit="1" customWidth="1"/>
    <col min="3592" max="3592" width="12.26953125" style="137" bestFit="1" customWidth="1"/>
    <col min="3593" max="3593" width="8.7265625" style="137"/>
    <col min="3594" max="3594" width="8.36328125" style="137" bestFit="1" customWidth="1"/>
    <col min="3595" max="3595" width="8.7265625" style="137"/>
    <col min="3596" max="3596" width="7.7265625" style="137" bestFit="1" customWidth="1"/>
    <col min="3597" max="3597" width="8.7265625" style="137"/>
    <col min="3598" max="3598" width="7.6328125" style="137" bestFit="1" customWidth="1"/>
    <col min="3599" max="3840" width="8.7265625" style="137"/>
    <col min="3841" max="3841" width="10.81640625" style="137" bestFit="1" customWidth="1"/>
    <col min="3842" max="3842" width="26.7265625" style="137" bestFit="1" customWidth="1"/>
    <col min="3843" max="3843" width="9.6328125" style="137" bestFit="1" customWidth="1"/>
    <col min="3844" max="3844" width="12.26953125" style="137" bestFit="1" customWidth="1"/>
    <col min="3845" max="3845" width="9.6328125" style="137" bestFit="1" customWidth="1"/>
    <col min="3846" max="3846" width="25.1796875" style="137" bestFit="1" customWidth="1"/>
    <col min="3847" max="3847" width="9.6328125" style="137" bestFit="1" customWidth="1"/>
    <col min="3848" max="3848" width="12.26953125" style="137" bestFit="1" customWidth="1"/>
    <col min="3849" max="3849" width="8.7265625" style="137"/>
    <col min="3850" max="3850" width="8.36328125" style="137" bestFit="1" customWidth="1"/>
    <col min="3851" max="3851" width="8.7265625" style="137"/>
    <col min="3852" max="3852" width="7.7265625" style="137" bestFit="1" customWidth="1"/>
    <col min="3853" max="3853" width="8.7265625" style="137"/>
    <col min="3854" max="3854" width="7.6328125" style="137" bestFit="1" customWidth="1"/>
    <col min="3855" max="4096" width="8.7265625" style="137"/>
    <col min="4097" max="4097" width="10.81640625" style="137" bestFit="1" customWidth="1"/>
    <col min="4098" max="4098" width="26.7265625" style="137" bestFit="1" customWidth="1"/>
    <col min="4099" max="4099" width="9.6328125" style="137" bestFit="1" customWidth="1"/>
    <col min="4100" max="4100" width="12.26953125" style="137" bestFit="1" customWidth="1"/>
    <col min="4101" max="4101" width="9.6328125" style="137" bestFit="1" customWidth="1"/>
    <col min="4102" max="4102" width="25.1796875" style="137" bestFit="1" customWidth="1"/>
    <col min="4103" max="4103" width="9.6328125" style="137" bestFit="1" customWidth="1"/>
    <col min="4104" max="4104" width="12.26953125" style="137" bestFit="1" customWidth="1"/>
    <col min="4105" max="4105" width="8.7265625" style="137"/>
    <col min="4106" max="4106" width="8.36328125" style="137" bestFit="1" customWidth="1"/>
    <col min="4107" max="4107" width="8.7265625" style="137"/>
    <col min="4108" max="4108" width="7.7265625" style="137" bestFit="1" customWidth="1"/>
    <col min="4109" max="4109" width="8.7265625" style="137"/>
    <col min="4110" max="4110" width="7.6328125" style="137" bestFit="1" customWidth="1"/>
    <col min="4111" max="4352" width="8.7265625" style="137"/>
    <col min="4353" max="4353" width="10.81640625" style="137" bestFit="1" customWidth="1"/>
    <col min="4354" max="4354" width="26.7265625" style="137" bestFit="1" customWidth="1"/>
    <col min="4355" max="4355" width="9.6328125" style="137" bestFit="1" customWidth="1"/>
    <col min="4356" max="4356" width="12.26953125" style="137" bestFit="1" customWidth="1"/>
    <col min="4357" max="4357" width="9.6328125" style="137" bestFit="1" customWidth="1"/>
    <col min="4358" max="4358" width="25.1796875" style="137" bestFit="1" customWidth="1"/>
    <col min="4359" max="4359" width="9.6328125" style="137" bestFit="1" customWidth="1"/>
    <col min="4360" max="4360" width="12.26953125" style="137" bestFit="1" customWidth="1"/>
    <col min="4361" max="4361" width="8.7265625" style="137"/>
    <col min="4362" max="4362" width="8.36328125" style="137" bestFit="1" customWidth="1"/>
    <col min="4363" max="4363" width="8.7265625" style="137"/>
    <col min="4364" max="4364" width="7.7265625" style="137" bestFit="1" customWidth="1"/>
    <col min="4365" max="4365" width="8.7265625" style="137"/>
    <col min="4366" max="4366" width="7.6328125" style="137" bestFit="1" customWidth="1"/>
    <col min="4367" max="4608" width="8.7265625" style="137"/>
    <col min="4609" max="4609" width="10.81640625" style="137" bestFit="1" customWidth="1"/>
    <col min="4610" max="4610" width="26.7265625" style="137" bestFit="1" customWidth="1"/>
    <col min="4611" max="4611" width="9.6328125" style="137" bestFit="1" customWidth="1"/>
    <col min="4612" max="4612" width="12.26953125" style="137" bestFit="1" customWidth="1"/>
    <col min="4613" max="4613" width="9.6328125" style="137" bestFit="1" customWidth="1"/>
    <col min="4614" max="4614" width="25.1796875" style="137" bestFit="1" customWidth="1"/>
    <col min="4615" max="4615" width="9.6328125" style="137" bestFit="1" customWidth="1"/>
    <col min="4616" max="4616" width="12.26953125" style="137" bestFit="1" customWidth="1"/>
    <col min="4617" max="4617" width="8.7265625" style="137"/>
    <col min="4618" max="4618" width="8.36328125" style="137" bestFit="1" customWidth="1"/>
    <col min="4619" max="4619" width="8.7265625" style="137"/>
    <col min="4620" max="4620" width="7.7265625" style="137" bestFit="1" customWidth="1"/>
    <col min="4621" max="4621" width="8.7265625" style="137"/>
    <col min="4622" max="4622" width="7.6328125" style="137" bestFit="1" customWidth="1"/>
    <col min="4623" max="4864" width="8.7265625" style="137"/>
    <col min="4865" max="4865" width="10.81640625" style="137" bestFit="1" customWidth="1"/>
    <col min="4866" max="4866" width="26.7265625" style="137" bestFit="1" customWidth="1"/>
    <col min="4867" max="4867" width="9.6328125" style="137" bestFit="1" customWidth="1"/>
    <col min="4868" max="4868" width="12.26953125" style="137" bestFit="1" customWidth="1"/>
    <col min="4869" max="4869" width="9.6328125" style="137" bestFit="1" customWidth="1"/>
    <col min="4870" max="4870" width="25.1796875" style="137" bestFit="1" customWidth="1"/>
    <col min="4871" max="4871" width="9.6328125" style="137" bestFit="1" customWidth="1"/>
    <col min="4872" max="4872" width="12.26953125" style="137" bestFit="1" customWidth="1"/>
    <col min="4873" max="4873" width="8.7265625" style="137"/>
    <col min="4874" max="4874" width="8.36328125" style="137" bestFit="1" customWidth="1"/>
    <col min="4875" max="4875" width="8.7265625" style="137"/>
    <col min="4876" max="4876" width="7.7265625" style="137" bestFit="1" customWidth="1"/>
    <col min="4877" max="4877" width="8.7265625" style="137"/>
    <col min="4878" max="4878" width="7.6328125" style="137" bestFit="1" customWidth="1"/>
    <col min="4879" max="5120" width="8.7265625" style="137"/>
    <col min="5121" max="5121" width="10.81640625" style="137" bestFit="1" customWidth="1"/>
    <col min="5122" max="5122" width="26.7265625" style="137" bestFit="1" customWidth="1"/>
    <col min="5123" max="5123" width="9.6328125" style="137" bestFit="1" customWidth="1"/>
    <col min="5124" max="5124" width="12.26953125" style="137" bestFit="1" customWidth="1"/>
    <col min="5125" max="5125" width="9.6328125" style="137" bestFit="1" customWidth="1"/>
    <col min="5126" max="5126" width="25.1796875" style="137" bestFit="1" customWidth="1"/>
    <col min="5127" max="5127" width="9.6328125" style="137" bestFit="1" customWidth="1"/>
    <col min="5128" max="5128" width="12.26953125" style="137" bestFit="1" customWidth="1"/>
    <col min="5129" max="5129" width="8.7265625" style="137"/>
    <col min="5130" max="5130" width="8.36328125" style="137" bestFit="1" customWidth="1"/>
    <col min="5131" max="5131" width="8.7265625" style="137"/>
    <col min="5132" max="5132" width="7.7265625" style="137" bestFit="1" customWidth="1"/>
    <col min="5133" max="5133" width="8.7265625" style="137"/>
    <col min="5134" max="5134" width="7.6328125" style="137" bestFit="1" customWidth="1"/>
    <col min="5135" max="5376" width="8.7265625" style="137"/>
    <col min="5377" max="5377" width="10.81640625" style="137" bestFit="1" customWidth="1"/>
    <col min="5378" max="5378" width="26.7265625" style="137" bestFit="1" customWidth="1"/>
    <col min="5379" max="5379" width="9.6328125" style="137" bestFit="1" customWidth="1"/>
    <col min="5380" max="5380" width="12.26953125" style="137" bestFit="1" customWidth="1"/>
    <col min="5381" max="5381" width="9.6328125" style="137" bestFit="1" customWidth="1"/>
    <col min="5382" max="5382" width="25.1796875" style="137" bestFit="1" customWidth="1"/>
    <col min="5383" max="5383" width="9.6328125" style="137" bestFit="1" customWidth="1"/>
    <col min="5384" max="5384" width="12.26953125" style="137" bestFit="1" customWidth="1"/>
    <col min="5385" max="5385" width="8.7265625" style="137"/>
    <col min="5386" max="5386" width="8.36328125" style="137" bestFit="1" customWidth="1"/>
    <col min="5387" max="5387" width="8.7265625" style="137"/>
    <col min="5388" max="5388" width="7.7265625" style="137" bestFit="1" customWidth="1"/>
    <col min="5389" max="5389" width="8.7265625" style="137"/>
    <col min="5390" max="5390" width="7.6328125" style="137" bestFit="1" customWidth="1"/>
    <col min="5391" max="5632" width="8.7265625" style="137"/>
    <col min="5633" max="5633" width="10.81640625" style="137" bestFit="1" customWidth="1"/>
    <col min="5634" max="5634" width="26.7265625" style="137" bestFit="1" customWidth="1"/>
    <col min="5635" max="5635" width="9.6328125" style="137" bestFit="1" customWidth="1"/>
    <col min="5636" max="5636" width="12.26953125" style="137" bestFit="1" customWidth="1"/>
    <col min="5637" max="5637" width="9.6328125" style="137" bestFit="1" customWidth="1"/>
    <col min="5638" max="5638" width="25.1796875" style="137" bestFit="1" customWidth="1"/>
    <col min="5639" max="5639" width="9.6328125" style="137" bestFit="1" customWidth="1"/>
    <col min="5640" max="5640" width="12.26953125" style="137" bestFit="1" customWidth="1"/>
    <col min="5641" max="5641" width="8.7265625" style="137"/>
    <col min="5642" max="5642" width="8.36328125" style="137" bestFit="1" customWidth="1"/>
    <col min="5643" max="5643" width="8.7265625" style="137"/>
    <col min="5644" max="5644" width="7.7265625" style="137" bestFit="1" customWidth="1"/>
    <col min="5645" max="5645" width="8.7265625" style="137"/>
    <col min="5646" max="5646" width="7.6328125" style="137" bestFit="1" customWidth="1"/>
    <col min="5647" max="5888" width="8.7265625" style="137"/>
    <col min="5889" max="5889" width="10.81640625" style="137" bestFit="1" customWidth="1"/>
    <col min="5890" max="5890" width="26.7265625" style="137" bestFit="1" customWidth="1"/>
    <col min="5891" max="5891" width="9.6328125" style="137" bestFit="1" customWidth="1"/>
    <col min="5892" max="5892" width="12.26953125" style="137" bestFit="1" customWidth="1"/>
    <col min="5893" max="5893" width="9.6328125" style="137" bestFit="1" customWidth="1"/>
    <col min="5894" max="5894" width="25.1796875" style="137" bestFit="1" customWidth="1"/>
    <col min="5895" max="5895" width="9.6328125" style="137" bestFit="1" customWidth="1"/>
    <col min="5896" max="5896" width="12.26953125" style="137" bestFit="1" customWidth="1"/>
    <col min="5897" max="5897" width="8.7265625" style="137"/>
    <col min="5898" max="5898" width="8.36328125" style="137" bestFit="1" customWidth="1"/>
    <col min="5899" max="5899" width="8.7265625" style="137"/>
    <col min="5900" max="5900" width="7.7265625" style="137" bestFit="1" customWidth="1"/>
    <col min="5901" max="5901" width="8.7265625" style="137"/>
    <col min="5902" max="5902" width="7.6328125" style="137" bestFit="1" customWidth="1"/>
    <col min="5903" max="6144" width="8.7265625" style="137"/>
    <col min="6145" max="6145" width="10.81640625" style="137" bestFit="1" customWidth="1"/>
    <col min="6146" max="6146" width="26.7265625" style="137" bestFit="1" customWidth="1"/>
    <col min="6147" max="6147" width="9.6328125" style="137" bestFit="1" customWidth="1"/>
    <col min="6148" max="6148" width="12.26953125" style="137" bestFit="1" customWidth="1"/>
    <col min="6149" max="6149" width="9.6328125" style="137" bestFit="1" customWidth="1"/>
    <col min="6150" max="6150" width="25.1796875" style="137" bestFit="1" customWidth="1"/>
    <col min="6151" max="6151" width="9.6328125" style="137" bestFit="1" customWidth="1"/>
    <col min="6152" max="6152" width="12.26953125" style="137" bestFit="1" customWidth="1"/>
    <col min="6153" max="6153" width="8.7265625" style="137"/>
    <col min="6154" max="6154" width="8.36328125" style="137" bestFit="1" customWidth="1"/>
    <col min="6155" max="6155" width="8.7265625" style="137"/>
    <col min="6156" max="6156" width="7.7265625" style="137" bestFit="1" customWidth="1"/>
    <col min="6157" max="6157" width="8.7265625" style="137"/>
    <col min="6158" max="6158" width="7.6328125" style="137" bestFit="1" customWidth="1"/>
    <col min="6159" max="6400" width="8.7265625" style="137"/>
    <col min="6401" max="6401" width="10.81640625" style="137" bestFit="1" customWidth="1"/>
    <col min="6402" max="6402" width="26.7265625" style="137" bestFit="1" customWidth="1"/>
    <col min="6403" max="6403" width="9.6328125" style="137" bestFit="1" customWidth="1"/>
    <col min="6404" max="6404" width="12.26953125" style="137" bestFit="1" customWidth="1"/>
    <col min="6405" max="6405" width="9.6328125" style="137" bestFit="1" customWidth="1"/>
    <col min="6406" max="6406" width="25.1796875" style="137" bestFit="1" customWidth="1"/>
    <col min="6407" max="6407" width="9.6328125" style="137" bestFit="1" customWidth="1"/>
    <col min="6408" max="6408" width="12.26953125" style="137" bestFit="1" customWidth="1"/>
    <col min="6409" max="6409" width="8.7265625" style="137"/>
    <col min="6410" max="6410" width="8.36328125" style="137" bestFit="1" customWidth="1"/>
    <col min="6411" max="6411" width="8.7265625" style="137"/>
    <col min="6412" max="6412" width="7.7265625" style="137" bestFit="1" customWidth="1"/>
    <col min="6413" max="6413" width="8.7265625" style="137"/>
    <col min="6414" max="6414" width="7.6328125" style="137" bestFit="1" customWidth="1"/>
    <col min="6415" max="6656" width="8.7265625" style="137"/>
    <col min="6657" max="6657" width="10.81640625" style="137" bestFit="1" customWidth="1"/>
    <col min="6658" max="6658" width="26.7265625" style="137" bestFit="1" customWidth="1"/>
    <col min="6659" max="6659" width="9.6328125" style="137" bestFit="1" customWidth="1"/>
    <col min="6660" max="6660" width="12.26953125" style="137" bestFit="1" customWidth="1"/>
    <col min="6661" max="6661" width="9.6328125" style="137" bestFit="1" customWidth="1"/>
    <col min="6662" max="6662" width="25.1796875" style="137" bestFit="1" customWidth="1"/>
    <col min="6663" max="6663" width="9.6328125" style="137" bestFit="1" customWidth="1"/>
    <col min="6664" max="6664" width="12.26953125" style="137" bestFit="1" customWidth="1"/>
    <col min="6665" max="6665" width="8.7265625" style="137"/>
    <col min="6666" max="6666" width="8.36328125" style="137" bestFit="1" customWidth="1"/>
    <col min="6667" max="6667" width="8.7265625" style="137"/>
    <col min="6668" max="6668" width="7.7265625" style="137" bestFit="1" customWidth="1"/>
    <col min="6669" max="6669" width="8.7265625" style="137"/>
    <col min="6670" max="6670" width="7.6328125" style="137" bestFit="1" customWidth="1"/>
    <col min="6671" max="6912" width="8.7265625" style="137"/>
    <col min="6913" max="6913" width="10.81640625" style="137" bestFit="1" customWidth="1"/>
    <col min="6914" max="6914" width="26.7265625" style="137" bestFit="1" customWidth="1"/>
    <col min="6915" max="6915" width="9.6328125" style="137" bestFit="1" customWidth="1"/>
    <col min="6916" max="6916" width="12.26953125" style="137" bestFit="1" customWidth="1"/>
    <col min="6917" max="6917" width="9.6328125" style="137" bestFit="1" customWidth="1"/>
    <col min="6918" max="6918" width="25.1796875" style="137" bestFit="1" customWidth="1"/>
    <col min="6919" max="6919" width="9.6328125" style="137" bestFit="1" customWidth="1"/>
    <col min="6920" max="6920" width="12.26953125" style="137" bestFit="1" customWidth="1"/>
    <col min="6921" max="6921" width="8.7265625" style="137"/>
    <col min="6922" max="6922" width="8.36328125" style="137" bestFit="1" customWidth="1"/>
    <col min="6923" max="6923" width="8.7265625" style="137"/>
    <col min="6924" max="6924" width="7.7265625" style="137" bestFit="1" customWidth="1"/>
    <col min="6925" max="6925" width="8.7265625" style="137"/>
    <col min="6926" max="6926" width="7.6328125" style="137" bestFit="1" customWidth="1"/>
    <col min="6927" max="7168" width="8.7265625" style="137"/>
    <col min="7169" max="7169" width="10.81640625" style="137" bestFit="1" customWidth="1"/>
    <col min="7170" max="7170" width="26.7265625" style="137" bestFit="1" customWidth="1"/>
    <col min="7171" max="7171" width="9.6328125" style="137" bestFit="1" customWidth="1"/>
    <col min="7172" max="7172" width="12.26953125" style="137" bestFit="1" customWidth="1"/>
    <col min="7173" max="7173" width="9.6328125" style="137" bestFit="1" customWidth="1"/>
    <col min="7174" max="7174" width="25.1796875" style="137" bestFit="1" customWidth="1"/>
    <col min="7175" max="7175" width="9.6328125" style="137" bestFit="1" customWidth="1"/>
    <col min="7176" max="7176" width="12.26953125" style="137" bestFit="1" customWidth="1"/>
    <col min="7177" max="7177" width="8.7265625" style="137"/>
    <col min="7178" max="7178" width="8.36328125" style="137" bestFit="1" customWidth="1"/>
    <col min="7179" max="7179" width="8.7265625" style="137"/>
    <col min="7180" max="7180" width="7.7265625" style="137" bestFit="1" customWidth="1"/>
    <col min="7181" max="7181" width="8.7265625" style="137"/>
    <col min="7182" max="7182" width="7.6328125" style="137" bestFit="1" customWidth="1"/>
    <col min="7183" max="7424" width="8.7265625" style="137"/>
    <col min="7425" max="7425" width="10.81640625" style="137" bestFit="1" customWidth="1"/>
    <col min="7426" max="7426" width="26.7265625" style="137" bestFit="1" customWidth="1"/>
    <col min="7427" max="7427" width="9.6328125" style="137" bestFit="1" customWidth="1"/>
    <col min="7428" max="7428" width="12.26953125" style="137" bestFit="1" customWidth="1"/>
    <col min="7429" max="7429" width="9.6328125" style="137" bestFit="1" customWidth="1"/>
    <col min="7430" max="7430" width="25.1796875" style="137" bestFit="1" customWidth="1"/>
    <col min="7431" max="7431" width="9.6328125" style="137" bestFit="1" customWidth="1"/>
    <col min="7432" max="7432" width="12.26953125" style="137" bestFit="1" customWidth="1"/>
    <col min="7433" max="7433" width="8.7265625" style="137"/>
    <col min="7434" max="7434" width="8.36328125" style="137" bestFit="1" customWidth="1"/>
    <col min="7435" max="7435" width="8.7265625" style="137"/>
    <col min="7436" max="7436" width="7.7265625" style="137" bestFit="1" customWidth="1"/>
    <col min="7437" max="7437" width="8.7265625" style="137"/>
    <col min="7438" max="7438" width="7.6328125" style="137" bestFit="1" customWidth="1"/>
    <col min="7439" max="7680" width="8.7265625" style="137"/>
    <col min="7681" max="7681" width="10.81640625" style="137" bestFit="1" customWidth="1"/>
    <col min="7682" max="7682" width="26.7265625" style="137" bestFit="1" customWidth="1"/>
    <col min="7683" max="7683" width="9.6328125" style="137" bestFit="1" customWidth="1"/>
    <col min="7684" max="7684" width="12.26953125" style="137" bestFit="1" customWidth="1"/>
    <col min="7685" max="7685" width="9.6328125" style="137" bestFit="1" customWidth="1"/>
    <col min="7686" max="7686" width="25.1796875" style="137" bestFit="1" customWidth="1"/>
    <col min="7687" max="7687" width="9.6328125" style="137" bestFit="1" customWidth="1"/>
    <col min="7688" max="7688" width="12.26953125" style="137" bestFit="1" customWidth="1"/>
    <col min="7689" max="7689" width="8.7265625" style="137"/>
    <col min="7690" max="7690" width="8.36328125" style="137" bestFit="1" customWidth="1"/>
    <col min="7691" max="7691" width="8.7265625" style="137"/>
    <col min="7692" max="7692" width="7.7265625" style="137" bestFit="1" customWidth="1"/>
    <col min="7693" max="7693" width="8.7265625" style="137"/>
    <col min="7694" max="7694" width="7.6328125" style="137" bestFit="1" customWidth="1"/>
    <col min="7695" max="7936" width="8.7265625" style="137"/>
    <col min="7937" max="7937" width="10.81640625" style="137" bestFit="1" customWidth="1"/>
    <col min="7938" max="7938" width="26.7265625" style="137" bestFit="1" customWidth="1"/>
    <col min="7939" max="7939" width="9.6328125" style="137" bestFit="1" customWidth="1"/>
    <col min="7940" max="7940" width="12.26953125" style="137" bestFit="1" customWidth="1"/>
    <col min="7941" max="7941" width="9.6328125" style="137" bestFit="1" customWidth="1"/>
    <col min="7942" max="7942" width="25.1796875" style="137" bestFit="1" customWidth="1"/>
    <col min="7943" max="7943" width="9.6328125" style="137" bestFit="1" customWidth="1"/>
    <col min="7944" max="7944" width="12.26953125" style="137" bestFit="1" customWidth="1"/>
    <col min="7945" max="7945" width="8.7265625" style="137"/>
    <col min="7946" max="7946" width="8.36328125" style="137" bestFit="1" customWidth="1"/>
    <col min="7947" max="7947" width="8.7265625" style="137"/>
    <col min="7948" max="7948" width="7.7265625" style="137" bestFit="1" customWidth="1"/>
    <col min="7949" max="7949" width="8.7265625" style="137"/>
    <col min="7950" max="7950" width="7.6328125" style="137" bestFit="1" customWidth="1"/>
    <col min="7951" max="8192" width="8.7265625" style="137"/>
    <col min="8193" max="8193" width="10.81640625" style="137" bestFit="1" customWidth="1"/>
    <col min="8194" max="8194" width="26.7265625" style="137" bestFit="1" customWidth="1"/>
    <col min="8195" max="8195" width="9.6328125" style="137" bestFit="1" customWidth="1"/>
    <col min="8196" max="8196" width="12.26953125" style="137" bestFit="1" customWidth="1"/>
    <col min="8197" max="8197" width="9.6328125" style="137" bestFit="1" customWidth="1"/>
    <col min="8198" max="8198" width="25.1796875" style="137" bestFit="1" customWidth="1"/>
    <col min="8199" max="8199" width="9.6328125" style="137" bestFit="1" customWidth="1"/>
    <col min="8200" max="8200" width="12.26953125" style="137" bestFit="1" customWidth="1"/>
    <col min="8201" max="8201" width="8.7265625" style="137"/>
    <col min="8202" max="8202" width="8.36328125" style="137" bestFit="1" customWidth="1"/>
    <col min="8203" max="8203" width="8.7265625" style="137"/>
    <col min="8204" max="8204" width="7.7265625" style="137" bestFit="1" customWidth="1"/>
    <col min="8205" max="8205" width="8.7265625" style="137"/>
    <col min="8206" max="8206" width="7.6328125" style="137" bestFit="1" customWidth="1"/>
    <col min="8207" max="8448" width="8.7265625" style="137"/>
    <col min="8449" max="8449" width="10.81640625" style="137" bestFit="1" customWidth="1"/>
    <col min="8450" max="8450" width="26.7265625" style="137" bestFit="1" customWidth="1"/>
    <col min="8451" max="8451" width="9.6328125" style="137" bestFit="1" customWidth="1"/>
    <col min="8452" max="8452" width="12.26953125" style="137" bestFit="1" customWidth="1"/>
    <col min="8453" max="8453" width="9.6328125" style="137" bestFit="1" customWidth="1"/>
    <col min="8454" max="8454" width="25.1796875" style="137" bestFit="1" customWidth="1"/>
    <col min="8455" max="8455" width="9.6328125" style="137" bestFit="1" customWidth="1"/>
    <col min="8456" max="8456" width="12.26953125" style="137" bestFit="1" customWidth="1"/>
    <col min="8457" max="8457" width="8.7265625" style="137"/>
    <col min="8458" max="8458" width="8.36328125" style="137" bestFit="1" customWidth="1"/>
    <col min="8459" max="8459" width="8.7265625" style="137"/>
    <col min="8460" max="8460" width="7.7265625" style="137" bestFit="1" customWidth="1"/>
    <col min="8461" max="8461" width="8.7265625" style="137"/>
    <col min="8462" max="8462" width="7.6328125" style="137" bestFit="1" customWidth="1"/>
    <col min="8463" max="8704" width="8.7265625" style="137"/>
    <col min="8705" max="8705" width="10.81640625" style="137" bestFit="1" customWidth="1"/>
    <col min="8706" max="8706" width="26.7265625" style="137" bestFit="1" customWidth="1"/>
    <col min="8707" max="8707" width="9.6328125" style="137" bestFit="1" customWidth="1"/>
    <col min="8708" max="8708" width="12.26953125" style="137" bestFit="1" customWidth="1"/>
    <col min="8709" max="8709" width="9.6328125" style="137" bestFit="1" customWidth="1"/>
    <col min="8710" max="8710" width="25.1796875" style="137" bestFit="1" customWidth="1"/>
    <col min="8711" max="8711" width="9.6328125" style="137" bestFit="1" customWidth="1"/>
    <col min="8712" max="8712" width="12.26953125" style="137" bestFit="1" customWidth="1"/>
    <col min="8713" max="8713" width="8.7265625" style="137"/>
    <col min="8714" max="8714" width="8.36328125" style="137" bestFit="1" customWidth="1"/>
    <col min="8715" max="8715" width="8.7265625" style="137"/>
    <col min="8716" max="8716" width="7.7265625" style="137" bestFit="1" customWidth="1"/>
    <col min="8717" max="8717" width="8.7265625" style="137"/>
    <col min="8718" max="8718" width="7.6328125" style="137" bestFit="1" customWidth="1"/>
    <col min="8719" max="8960" width="8.7265625" style="137"/>
    <col min="8961" max="8961" width="10.81640625" style="137" bestFit="1" customWidth="1"/>
    <col min="8962" max="8962" width="26.7265625" style="137" bestFit="1" customWidth="1"/>
    <col min="8963" max="8963" width="9.6328125" style="137" bestFit="1" customWidth="1"/>
    <col min="8964" max="8964" width="12.26953125" style="137" bestFit="1" customWidth="1"/>
    <col min="8965" max="8965" width="9.6328125" style="137" bestFit="1" customWidth="1"/>
    <col min="8966" max="8966" width="25.1796875" style="137" bestFit="1" customWidth="1"/>
    <col min="8967" max="8967" width="9.6328125" style="137" bestFit="1" customWidth="1"/>
    <col min="8968" max="8968" width="12.26953125" style="137" bestFit="1" customWidth="1"/>
    <col min="8969" max="8969" width="8.7265625" style="137"/>
    <col min="8970" max="8970" width="8.36328125" style="137" bestFit="1" customWidth="1"/>
    <col min="8971" max="8971" width="8.7265625" style="137"/>
    <col min="8972" max="8972" width="7.7265625" style="137" bestFit="1" customWidth="1"/>
    <col min="8973" max="8973" width="8.7265625" style="137"/>
    <col min="8974" max="8974" width="7.6328125" style="137" bestFit="1" customWidth="1"/>
    <col min="8975" max="9216" width="8.7265625" style="137"/>
    <col min="9217" max="9217" width="10.81640625" style="137" bestFit="1" customWidth="1"/>
    <col min="9218" max="9218" width="26.7265625" style="137" bestFit="1" customWidth="1"/>
    <col min="9219" max="9219" width="9.6328125" style="137" bestFit="1" customWidth="1"/>
    <col min="9220" max="9220" width="12.26953125" style="137" bestFit="1" customWidth="1"/>
    <col min="9221" max="9221" width="9.6328125" style="137" bestFit="1" customWidth="1"/>
    <col min="9222" max="9222" width="25.1796875" style="137" bestFit="1" customWidth="1"/>
    <col min="9223" max="9223" width="9.6328125" style="137" bestFit="1" customWidth="1"/>
    <col min="9224" max="9224" width="12.26953125" style="137" bestFit="1" customWidth="1"/>
    <col min="9225" max="9225" width="8.7265625" style="137"/>
    <col min="9226" max="9226" width="8.36328125" style="137" bestFit="1" customWidth="1"/>
    <col min="9227" max="9227" width="8.7265625" style="137"/>
    <col min="9228" max="9228" width="7.7265625" style="137" bestFit="1" customWidth="1"/>
    <col min="9229" max="9229" width="8.7265625" style="137"/>
    <col min="9230" max="9230" width="7.6328125" style="137" bestFit="1" customWidth="1"/>
    <col min="9231" max="9472" width="8.7265625" style="137"/>
    <col min="9473" max="9473" width="10.81640625" style="137" bestFit="1" customWidth="1"/>
    <col min="9474" max="9474" width="26.7265625" style="137" bestFit="1" customWidth="1"/>
    <col min="9475" max="9475" width="9.6328125" style="137" bestFit="1" customWidth="1"/>
    <col min="9476" max="9476" width="12.26953125" style="137" bestFit="1" customWidth="1"/>
    <col min="9477" max="9477" width="9.6328125" style="137" bestFit="1" customWidth="1"/>
    <col min="9478" max="9478" width="25.1796875" style="137" bestFit="1" customWidth="1"/>
    <col min="9479" max="9479" width="9.6328125" style="137" bestFit="1" customWidth="1"/>
    <col min="9480" max="9480" width="12.26953125" style="137" bestFit="1" customWidth="1"/>
    <col min="9481" max="9481" width="8.7265625" style="137"/>
    <col min="9482" max="9482" width="8.36328125" style="137" bestFit="1" customWidth="1"/>
    <col min="9483" max="9483" width="8.7265625" style="137"/>
    <col min="9484" max="9484" width="7.7265625" style="137" bestFit="1" customWidth="1"/>
    <col min="9485" max="9485" width="8.7265625" style="137"/>
    <col min="9486" max="9486" width="7.6328125" style="137" bestFit="1" customWidth="1"/>
    <col min="9487" max="9728" width="8.7265625" style="137"/>
    <col min="9729" max="9729" width="10.81640625" style="137" bestFit="1" customWidth="1"/>
    <col min="9730" max="9730" width="26.7265625" style="137" bestFit="1" customWidth="1"/>
    <col min="9731" max="9731" width="9.6328125" style="137" bestFit="1" customWidth="1"/>
    <col min="9732" max="9732" width="12.26953125" style="137" bestFit="1" customWidth="1"/>
    <col min="9733" max="9733" width="9.6328125" style="137" bestFit="1" customWidth="1"/>
    <col min="9734" max="9734" width="25.1796875" style="137" bestFit="1" customWidth="1"/>
    <col min="9735" max="9735" width="9.6328125" style="137" bestFit="1" customWidth="1"/>
    <col min="9736" max="9736" width="12.26953125" style="137" bestFit="1" customWidth="1"/>
    <col min="9737" max="9737" width="8.7265625" style="137"/>
    <col min="9738" max="9738" width="8.36328125" style="137" bestFit="1" customWidth="1"/>
    <col min="9739" max="9739" width="8.7265625" style="137"/>
    <col min="9740" max="9740" width="7.7265625" style="137" bestFit="1" customWidth="1"/>
    <col min="9741" max="9741" width="8.7265625" style="137"/>
    <col min="9742" max="9742" width="7.6328125" style="137" bestFit="1" customWidth="1"/>
    <col min="9743" max="9984" width="8.7265625" style="137"/>
    <col min="9985" max="9985" width="10.81640625" style="137" bestFit="1" customWidth="1"/>
    <col min="9986" max="9986" width="26.7265625" style="137" bestFit="1" customWidth="1"/>
    <col min="9987" max="9987" width="9.6328125" style="137" bestFit="1" customWidth="1"/>
    <col min="9988" max="9988" width="12.26953125" style="137" bestFit="1" customWidth="1"/>
    <col min="9989" max="9989" width="9.6328125" style="137" bestFit="1" customWidth="1"/>
    <col min="9990" max="9990" width="25.1796875" style="137" bestFit="1" customWidth="1"/>
    <col min="9991" max="9991" width="9.6328125" style="137" bestFit="1" customWidth="1"/>
    <col min="9992" max="9992" width="12.26953125" style="137" bestFit="1" customWidth="1"/>
    <col min="9993" max="9993" width="8.7265625" style="137"/>
    <col min="9994" max="9994" width="8.36328125" style="137" bestFit="1" customWidth="1"/>
    <col min="9995" max="9995" width="8.7265625" style="137"/>
    <col min="9996" max="9996" width="7.7265625" style="137" bestFit="1" customWidth="1"/>
    <col min="9997" max="9997" width="8.7265625" style="137"/>
    <col min="9998" max="9998" width="7.6328125" style="137" bestFit="1" customWidth="1"/>
    <col min="9999" max="10240" width="8.7265625" style="137"/>
    <col min="10241" max="10241" width="10.81640625" style="137" bestFit="1" customWidth="1"/>
    <col min="10242" max="10242" width="26.7265625" style="137" bestFit="1" customWidth="1"/>
    <col min="10243" max="10243" width="9.6328125" style="137" bestFit="1" customWidth="1"/>
    <col min="10244" max="10244" width="12.26953125" style="137" bestFit="1" customWidth="1"/>
    <col min="10245" max="10245" width="9.6328125" style="137" bestFit="1" customWidth="1"/>
    <col min="10246" max="10246" width="25.1796875" style="137" bestFit="1" customWidth="1"/>
    <col min="10247" max="10247" width="9.6328125" style="137" bestFit="1" customWidth="1"/>
    <col min="10248" max="10248" width="12.26953125" style="137" bestFit="1" customWidth="1"/>
    <col min="10249" max="10249" width="8.7265625" style="137"/>
    <col min="10250" max="10250" width="8.36328125" style="137" bestFit="1" customWidth="1"/>
    <col min="10251" max="10251" width="8.7265625" style="137"/>
    <col min="10252" max="10252" width="7.7265625" style="137" bestFit="1" customWidth="1"/>
    <col min="10253" max="10253" width="8.7265625" style="137"/>
    <col min="10254" max="10254" width="7.6328125" style="137" bestFit="1" customWidth="1"/>
    <col min="10255" max="10496" width="8.7265625" style="137"/>
    <col min="10497" max="10497" width="10.81640625" style="137" bestFit="1" customWidth="1"/>
    <col min="10498" max="10498" width="26.7265625" style="137" bestFit="1" customWidth="1"/>
    <col min="10499" max="10499" width="9.6328125" style="137" bestFit="1" customWidth="1"/>
    <col min="10500" max="10500" width="12.26953125" style="137" bestFit="1" customWidth="1"/>
    <col min="10501" max="10501" width="9.6328125" style="137" bestFit="1" customWidth="1"/>
    <col min="10502" max="10502" width="25.1796875" style="137" bestFit="1" customWidth="1"/>
    <col min="10503" max="10503" width="9.6328125" style="137" bestFit="1" customWidth="1"/>
    <col min="10504" max="10504" width="12.26953125" style="137" bestFit="1" customWidth="1"/>
    <col min="10505" max="10505" width="8.7265625" style="137"/>
    <col min="10506" max="10506" width="8.36328125" style="137" bestFit="1" customWidth="1"/>
    <col min="10507" max="10507" width="8.7265625" style="137"/>
    <col min="10508" max="10508" width="7.7265625" style="137" bestFit="1" customWidth="1"/>
    <col min="10509" max="10509" width="8.7265625" style="137"/>
    <col min="10510" max="10510" width="7.6328125" style="137" bestFit="1" customWidth="1"/>
    <col min="10511" max="10752" width="8.7265625" style="137"/>
    <col min="10753" max="10753" width="10.81640625" style="137" bestFit="1" customWidth="1"/>
    <col min="10754" max="10754" width="26.7265625" style="137" bestFit="1" customWidth="1"/>
    <col min="10755" max="10755" width="9.6328125" style="137" bestFit="1" customWidth="1"/>
    <col min="10756" max="10756" width="12.26953125" style="137" bestFit="1" customWidth="1"/>
    <col min="10757" max="10757" width="9.6328125" style="137" bestFit="1" customWidth="1"/>
    <col min="10758" max="10758" width="25.1796875" style="137" bestFit="1" customWidth="1"/>
    <col min="10759" max="10759" width="9.6328125" style="137" bestFit="1" customWidth="1"/>
    <col min="10760" max="10760" width="12.26953125" style="137" bestFit="1" customWidth="1"/>
    <col min="10761" max="10761" width="8.7265625" style="137"/>
    <col min="10762" max="10762" width="8.36328125" style="137" bestFit="1" customWidth="1"/>
    <col min="10763" max="10763" width="8.7265625" style="137"/>
    <col min="10764" max="10764" width="7.7265625" style="137" bestFit="1" customWidth="1"/>
    <col min="10765" max="10765" width="8.7265625" style="137"/>
    <col min="10766" max="10766" width="7.6328125" style="137" bestFit="1" customWidth="1"/>
    <col min="10767" max="11008" width="8.7265625" style="137"/>
    <col min="11009" max="11009" width="10.81640625" style="137" bestFit="1" customWidth="1"/>
    <col min="11010" max="11010" width="26.7265625" style="137" bestFit="1" customWidth="1"/>
    <col min="11011" max="11011" width="9.6328125" style="137" bestFit="1" customWidth="1"/>
    <col min="11012" max="11012" width="12.26953125" style="137" bestFit="1" customWidth="1"/>
    <col min="11013" max="11013" width="9.6328125" style="137" bestFit="1" customWidth="1"/>
    <col min="11014" max="11014" width="25.1796875" style="137" bestFit="1" customWidth="1"/>
    <col min="11015" max="11015" width="9.6328125" style="137" bestFit="1" customWidth="1"/>
    <col min="11016" max="11016" width="12.26953125" style="137" bestFit="1" customWidth="1"/>
    <col min="11017" max="11017" width="8.7265625" style="137"/>
    <col min="11018" max="11018" width="8.36328125" style="137" bestFit="1" customWidth="1"/>
    <col min="11019" max="11019" width="8.7265625" style="137"/>
    <col min="11020" max="11020" width="7.7265625" style="137" bestFit="1" customWidth="1"/>
    <col min="11021" max="11021" width="8.7265625" style="137"/>
    <col min="11022" max="11022" width="7.6328125" style="137" bestFit="1" customWidth="1"/>
    <col min="11023" max="11264" width="8.7265625" style="137"/>
    <col min="11265" max="11265" width="10.81640625" style="137" bestFit="1" customWidth="1"/>
    <col min="11266" max="11266" width="26.7265625" style="137" bestFit="1" customWidth="1"/>
    <col min="11267" max="11267" width="9.6328125" style="137" bestFit="1" customWidth="1"/>
    <col min="11268" max="11268" width="12.26953125" style="137" bestFit="1" customWidth="1"/>
    <col min="11269" max="11269" width="9.6328125" style="137" bestFit="1" customWidth="1"/>
    <col min="11270" max="11270" width="25.1796875" style="137" bestFit="1" customWidth="1"/>
    <col min="11271" max="11271" width="9.6328125" style="137" bestFit="1" customWidth="1"/>
    <col min="11272" max="11272" width="12.26953125" style="137" bestFit="1" customWidth="1"/>
    <col min="11273" max="11273" width="8.7265625" style="137"/>
    <col min="11274" max="11274" width="8.36328125" style="137" bestFit="1" customWidth="1"/>
    <col min="11275" max="11275" width="8.7265625" style="137"/>
    <col min="11276" max="11276" width="7.7265625" style="137" bestFit="1" customWidth="1"/>
    <col min="11277" max="11277" width="8.7265625" style="137"/>
    <col min="11278" max="11278" width="7.6328125" style="137" bestFit="1" customWidth="1"/>
    <col min="11279" max="11520" width="8.7265625" style="137"/>
    <col min="11521" max="11521" width="10.81640625" style="137" bestFit="1" customWidth="1"/>
    <col min="11522" max="11522" width="26.7265625" style="137" bestFit="1" customWidth="1"/>
    <col min="11523" max="11523" width="9.6328125" style="137" bestFit="1" customWidth="1"/>
    <col min="11524" max="11524" width="12.26953125" style="137" bestFit="1" customWidth="1"/>
    <col min="11525" max="11525" width="9.6328125" style="137" bestFit="1" customWidth="1"/>
    <col min="11526" max="11526" width="25.1796875" style="137" bestFit="1" customWidth="1"/>
    <col min="11527" max="11527" width="9.6328125" style="137" bestFit="1" customWidth="1"/>
    <col min="11528" max="11528" width="12.26953125" style="137" bestFit="1" customWidth="1"/>
    <col min="11529" max="11529" width="8.7265625" style="137"/>
    <col min="11530" max="11530" width="8.36328125" style="137" bestFit="1" customWidth="1"/>
    <col min="11531" max="11531" width="8.7265625" style="137"/>
    <col min="11532" max="11532" width="7.7265625" style="137" bestFit="1" customWidth="1"/>
    <col min="11533" max="11533" width="8.7265625" style="137"/>
    <col min="11534" max="11534" width="7.6328125" style="137" bestFit="1" customWidth="1"/>
    <col min="11535" max="11776" width="8.7265625" style="137"/>
    <col min="11777" max="11777" width="10.81640625" style="137" bestFit="1" customWidth="1"/>
    <col min="11778" max="11778" width="26.7265625" style="137" bestFit="1" customWidth="1"/>
    <col min="11779" max="11779" width="9.6328125" style="137" bestFit="1" customWidth="1"/>
    <col min="11780" max="11780" width="12.26953125" style="137" bestFit="1" customWidth="1"/>
    <col min="11781" max="11781" width="9.6328125" style="137" bestFit="1" customWidth="1"/>
    <col min="11782" max="11782" width="25.1796875" style="137" bestFit="1" customWidth="1"/>
    <col min="11783" max="11783" width="9.6328125" style="137" bestFit="1" customWidth="1"/>
    <col min="11784" max="11784" width="12.26953125" style="137" bestFit="1" customWidth="1"/>
    <col min="11785" max="11785" width="8.7265625" style="137"/>
    <col min="11786" max="11786" width="8.36328125" style="137" bestFit="1" customWidth="1"/>
    <col min="11787" max="11787" width="8.7265625" style="137"/>
    <col min="11788" max="11788" width="7.7265625" style="137" bestFit="1" customWidth="1"/>
    <col min="11789" max="11789" width="8.7265625" style="137"/>
    <col min="11790" max="11790" width="7.6328125" style="137" bestFit="1" customWidth="1"/>
    <col min="11791" max="12032" width="8.7265625" style="137"/>
    <col min="12033" max="12033" width="10.81640625" style="137" bestFit="1" customWidth="1"/>
    <col min="12034" max="12034" width="26.7265625" style="137" bestFit="1" customWidth="1"/>
    <col min="12035" max="12035" width="9.6328125" style="137" bestFit="1" customWidth="1"/>
    <col min="12036" max="12036" width="12.26953125" style="137" bestFit="1" customWidth="1"/>
    <col min="12037" max="12037" width="9.6328125" style="137" bestFit="1" customWidth="1"/>
    <col min="12038" max="12038" width="25.1796875" style="137" bestFit="1" customWidth="1"/>
    <col min="12039" max="12039" width="9.6328125" style="137" bestFit="1" customWidth="1"/>
    <col min="12040" max="12040" width="12.26953125" style="137" bestFit="1" customWidth="1"/>
    <col min="12041" max="12041" width="8.7265625" style="137"/>
    <col min="12042" max="12042" width="8.36328125" style="137" bestFit="1" customWidth="1"/>
    <col min="12043" max="12043" width="8.7265625" style="137"/>
    <col min="12044" max="12044" width="7.7265625" style="137" bestFit="1" customWidth="1"/>
    <col min="12045" max="12045" width="8.7265625" style="137"/>
    <col min="12046" max="12046" width="7.6328125" style="137" bestFit="1" customWidth="1"/>
    <col min="12047" max="12288" width="8.7265625" style="137"/>
    <col min="12289" max="12289" width="10.81640625" style="137" bestFit="1" customWidth="1"/>
    <col min="12290" max="12290" width="26.7265625" style="137" bestFit="1" customWidth="1"/>
    <col min="12291" max="12291" width="9.6328125" style="137" bestFit="1" customWidth="1"/>
    <col min="12292" max="12292" width="12.26953125" style="137" bestFit="1" customWidth="1"/>
    <col min="12293" max="12293" width="9.6328125" style="137" bestFit="1" customWidth="1"/>
    <col min="12294" max="12294" width="25.1796875" style="137" bestFit="1" customWidth="1"/>
    <col min="12295" max="12295" width="9.6328125" style="137" bestFit="1" customWidth="1"/>
    <col min="12296" max="12296" width="12.26953125" style="137" bestFit="1" customWidth="1"/>
    <col min="12297" max="12297" width="8.7265625" style="137"/>
    <col min="12298" max="12298" width="8.36328125" style="137" bestFit="1" customWidth="1"/>
    <col min="12299" max="12299" width="8.7265625" style="137"/>
    <col min="12300" max="12300" width="7.7265625" style="137" bestFit="1" customWidth="1"/>
    <col min="12301" max="12301" width="8.7265625" style="137"/>
    <col min="12302" max="12302" width="7.6328125" style="137" bestFit="1" customWidth="1"/>
    <col min="12303" max="12544" width="8.7265625" style="137"/>
    <col min="12545" max="12545" width="10.81640625" style="137" bestFit="1" customWidth="1"/>
    <col min="12546" max="12546" width="26.7265625" style="137" bestFit="1" customWidth="1"/>
    <col min="12547" max="12547" width="9.6328125" style="137" bestFit="1" customWidth="1"/>
    <col min="12548" max="12548" width="12.26953125" style="137" bestFit="1" customWidth="1"/>
    <col min="12549" max="12549" width="9.6328125" style="137" bestFit="1" customWidth="1"/>
    <col min="12550" max="12550" width="25.1796875" style="137" bestFit="1" customWidth="1"/>
    <col min="12551" max="12551" width="9.6328125" style="137" bestFit="1" customWidth="1"/>
    <col min="12552" max="12552" width="12.26953125" style="137" bestFit="1" customWidth="1"/>
    <col min="12553" max="12553" width="8.7265625" style="137"/>
    <col min="12554" max="12554" width="8.36328125" style="137" bestFit="1" customWidth="1"/>
    <col min="12555" max="12555" width="8.7265625" style="137"/>
    <col min="12556" max="12556" width="7.7265625" style="137" bestFit="1" customWidth="1"/>
    <col min="12557" max="12557" width="8.7265625" style="137"/>
    <col min="12558" max="12558" width="7.6328125" style="137" bestFit="1" customWidth="1"/>
    <col min="12559" max="12800" width="8.7265625" style="137"/>
    <col min="12801" max="12801" width="10.81640625" style="137" bestFit="1" customWidth="1"/>
    <col min="12802" max="12802" width="26.7265625" style="137" bestFit="1" customWidth="1"/>
    <col min="12803" max="12803" width="9.6328125" style="137" bestFit="1" customWidth="1"/>
    <col min="12804" max="12804" width="12.26953125" style="137" bestFit="1" customWidth="1"/>
    <col min="12805" max="12805" width="9.6328125" style="137" bestFit="1" customWidth="1"/>
    <col min="12806" max="12806" width="25.1796875" style="137" bestFit="1" customWidth="1"/>
    <col min="12807" max="12807" width="9.6328125" style="137" bestFit="1" customWidth="1"/>
    <col min="12808" max="12808" width="12.26953125" style="137" bestFit="1" customWidth="1"/>
    <col min="12809" max="12809" width="8.7265625" style="137"/>
    <col min="12810" max="12810" width="8.36328125" style="137" bestFit="1" customWidth="1"/>
    <col min="12811" max="12811" width="8.7265625" style="137"/>
    <col min="12812" max="12812" width="7.7265625" style="137" bestFit="1" customWidth="1"/>
    <col min="12813" max="12813" width="8.7265625" style="137"/>
    <col min="12814" max="12814" width="7.6328125" style="137" bestFit="1" customWidth="1"/>
    <col min="12815" max="13056" width="8.7265625" style="137"/>
    <col min="13057" max="13057" width="10.81640625" style="137" bestFit="1" customWidth="1"/>
    <col min="13058" max="13058" width="26.7265625" style="137" bestFit="1" customWidth="1"/>
    <col min="13059" max="13059" width="9.6328125" style="137" bestFit="1" customWidth="1"/>
    <col min="13060" max="13060" width="12.26953125" style="137" bestFit="1" customWidth="1"/>
    <col min="13061" max="13061" width="9.6328125" style="137" bestFit="1" customWidth="1"/>
    <col min="13062" max="13062" width="25.1796875" style="137" bestFit="1" customWidth="1"/>
    <col min="13063" max="13063" width="9.6328125" style="137" bestFit="1" customWidth="1"/>
    <col min="13064" max="13064" width="12.26953125" style="137" bestFit="1" customWidth="1"/>
    <col min="13065" max="13065" width="8.7265625" style="137"/>
    <col min="13066" max="13066" width="8.36328125" style="137" bestFit="1" customWidth="1"/>
    <col min="13067" max="13067" width="8.7265625" style="137"/>
    <col min="13068" max="13068" width="7.7265625" style="137" bestFit="1" customWidth="1"/>
    <col min="13069" max="13069" width="8.7265625" style="137"/>
    <col min="13070" max="13070" width="7.6328125" style="137" bestFit="1" customWidth="1"/>
    <col min="13071" max="13312" width="8.7265625" style="137"/>
    <col min="13313" max="13313" width="10.81640625" style="137" bestFit="1" customWidth="1"/>
    <col min="13314" max="13314" width="26.7265625" style="137" bestFit="1" customWidth="1"/>
    <col min="13315" max="13315" width="9.6328125" style="137" bestFit="1" customWidth="1"/>
    <col min="13316" max="13316" width="12.26953125" style="137" bestFit="1" customWidth="1"/>
    <col min="13317" max="13317" width="9.6328125" style="137" bestFit="1" customWidth="1"/>
    <col min="13318" max="13318" width="25.1796875" style="137" bestFit="1" customWidth="1"/>
    <col min="13319" max="13319" width="9.6328125" style="137" bestFit="1" customWidth="1"/>
    <col min="13320" max="13320" width="12.26953125" style="137" bestFit="1" customWidth="1"/>
    <col min="13321" max="13321" width="8.7265625" style="137"/>
    <col min="13322" max="13322" width="8.36328125" style="137" bestFit="1" customWidth="1"/>
    <col min="13323" max="13323" width="8.7265625" style="137"/>
    <col min="13324" max="13324" width="7.7265625" style="137" bestFit="1" customWidth="1"/>
    <col min="13325" max="13325" width="8.7265625" style="137"/>
    <col min="13326" max="13326" width="7.6328125" style="137" bestFit="1" customWidth="1"/>
    <col min="13327" max="13568" width="8.7265625" style="137"/>
    <col min="13569" max="13569" width="10.81640625" style="137" bestFit="1" customWidth="1"/>
    <col min="13570" max="13570" width="26.7265625" style="137" bestFit="1" customWidth="1"/>
    <col min="13571" max="13571" width="9.6328125" style="137" bestFit="1" customWidth="1"/>
    <col min="13572" max="13572" width="12.26953125" style="137" bestFit="1" customWidth="1"/>
    <col min="13573" max="13573" width="9.6328125" style="137" bestFit="1" customWidth="1"/>
    <col min="13574" max="13574" width="25.1796875" style="137" bestFit="1" customWidth="1"/>
    <col min="13575" max="13575" width="9.6328125" style="137" bestFit="1" customWidth="1"/>
    <col min="13576" max="13576" width="12.26953125" style="137" bestFit="1" customWidth="1"/>
    <col min="13577" max="13577" width="8.7265625" style="137"/>
    <col min="13578" max="13578" width="8.36328125" style="137" bestFit="1" customWidth="1"/>
    <col min="13579" max="13579" width="8.7265625" style="137"/>
    <col min="13580" max="13580" width="7.7265625" style="137" bestFit="1" customWidth="1"/>
    <col min="13581" max="13581" width="8.7265625" style="137"/>
    <col min="13582" max="13582" width="7.6328125" style="137" bestFit="1" customWidth="1"/>
    <col min="13583" max="13824" width="8.7265625" style="137"/>
    <col min="13825" max="13825" width="10.81640625" style="137" bestFit="1" customWidth="1"/>
    <col min="13826" max="13826" width="26.7265625" style="137" bestFit="1" customWidth="1"/>
    <col min="13827" max="13827" width="9.6328125" style="137" bestFit="1" customWidth="1"/>
    <col min="13828" max="13828" width="12.26953125" style="137" bestFit="1" customWidth="1"/>
    <col min="13829" max="13829" width="9.6328125" style="137" bestFit="1" customWidth="1"/>
    <col min="13830" max="13830" width="25.1796875" style="137" bestFit="1" customWidth="1"/>
    <col min="13831" max="13831" width="9.6328125" style="137" bestFit="1" customWidth="1"/>
    <col min="13832" max="13832" width="12.26953125" style="137" bestFit="1" customWidth="1"/>
    <col min="13833" max="13833" width="8.7265625" style="137"/>
    <col min="13834" max="13834" width="8.36328125" style="137" bestFit="1" customWidth="1"/>
    <col min="13835" max="13835" width="8.7265625" style="137"/>
    <col min="13836" max="13836" width="7.7265625" style="137" bestFit="1" customWidth="1"/>
    <col min="13837" max="13837" width="8.7265625" style="137"/>
    <col min="13838" max="13838" width="7.6328125" style="137" bestFit="1" customWidth="1"/>
    <col min="13839" max="14080" width="8.7265625" style="137"/>
    <col min="14081" max="14081" width="10.81640625" style="137" bestFit="1" customWidth="1"/>
    <col min="14082" max="14082" width="26.7265625" style="137" bestFit="1" customWidth="1"/>
    <col min="14083" max="14083" width="9.6328125" style="137" bestFit="1" customWidth="1"/>
    <col min="14084" max="14084" width="12.26953125" style="137" bestFit="1" customWidth="1"/>
    <col min="14085" max="14085" width="9.6328125" style="137" bestFit="1" customWidth="1"/>
    <col min="14086" max="14086" width="25.1796875" style="137" bestFit="1" customWidth="1"/>
    <col min="14087" max="14087" width="9.6328125" style="137" bestFit="1" customWidth="1"/>
    <col min="14088" max="14088" width="12.26953125" style="137" bestFit="1" customWidth="1"/>
    <col min="14089" max="14089" width="8.7265625" style="137"/>
    <col min="14090" max="14090" width="8.36328125" style="137" bestFit="1" customWidth="1"/>
    <col min="14091" max="14091" width="8.7265625" style="137"/>
    <col min="14092" max="14092" width="7.7265625" style="137" bestFit="1" customWidth="1"/>
    <col min="14093" max="14093" width="8.7265625" style="137"/>
    <col min="14094" max="14094" width="7.6328125" style="137" bestFit="1" customWidth="1"/>
    <col min="14095" max="14336" width="8.7265625" style="137"/>
    <col min="14337" max="14337" width="10.81640625" style="137" bestFit="1" customWidth="1"/>
    <col min="14338" max="14338" width="26.7265625" style="137" bestFit="1" customWidth="1"/>
    <col min="14339" max="14339" width="9.6328125" style="137" bestFit="1" customWidth="1"/>
    <col min="14340" max="14340" width="12.26953125" style="137" bestFit="1" customWidth="1"/>
    <col min="14341" max="14341" width="9.6328125" style="137" bestFit="1" customWidth="1"/>
    <col min="14342" max="14342" width="25.1796875" style="137" bestFit="1" customWidth="1"/>
    <col min="14343" max="14343" width="9.6328125" style="137" bestFit="1" customWidth="1"/>
    <col min="14344" max="14344" width="12.26953125" style="137" bestFit="1" customWidth="1"/>
    <col min="14345" max="14345" width="8.7265625" style="137"/>
    <col min="14346" max="14346" width="8.36328125" style="137" bestFit="1" customWidth="1"/>
    <col min="14347" max="14347" width="8.7265625" style="137"/>
    <col min="14348" max="14348" width="7.7265625" style="137" bestFit="1" customWidth="1"/>
    <col min="14349" max="14349" width="8.7265625" style="137"/>
    <col min="14350" max="14350" width="7.6328125" style="137" bestFit="1" customWidth="1"/>
    <col min="14351" max="14592" width="8.7265625" style="137"/>
    <col min="14593" max="14593" width="10.81640625" style="137" bestFit="1" customWidth="1"/>
    <col min="14594" max="14594" width="26.7265625" style="137" bestFit="1" customWidth="1"/>
    <col min="14595" max="14595" width="9.6328125" style="137" bestFit="1" customWidth="1"/>
    <col min="14596" max="14596" width="12.26953125" style="137" bestFit="1" customWidth="1"/>
    <col min="14597" max="14597" width="9.6328125" style="137" bestFit="1" customWidth="1"/>
    <col min="14598" max="14598" width="25.1796875" style="137" bestFit="1" customWidth="1"/>
    <col min="14599" max="14599" width="9.6328125" style="137" bestFit="1" customWidth="1"/>
    <col min="14600" max="14600" width="12.26953125" style="137" bestFit="1" customWidth="1"/>
    <col min="14601" max="14601" width="8.7265625" style="137"/>
    <col min="14602" max="14602" width="8.36328125" style="137" bestFit="1" customWidth="1"/>
    <col min="14603" max="14603" width="8.7265625" style="137"/>
    <col min="14604" max="14604" width="7.7265625" style="137" bestFit="1" customWidth="1"/>
    <col min="14605" max="14605" width="8.7265625" style="137"/>
    <col min="14606" max="14606" width="7.6328125" style="137" bestFit="1" customWidth="1"/>
    <col min="14607" max="14848" width="8.7265625" style="137"/>
    <col min="14849" max="14849" width="10.81640625" style="137" bestFit="1" customWidth="1"/>
    <col min="14850" max="14850" width="26.7265625" style="137" bestFit="1" customWidth="1"/>
    <col min="14851" max="14851" width="9.6328125" style="137" bestFit="1" customWidth="1"/>
    <col min="14852" max="14852" width="12.26953125" style="137" bestFit="1" customWidth="1"/>
    <col min="14853" max="14853" width="9.6328125" style="137" bestFit="1" customWidth="1"/>
    <col min="14854" max="14854" width="25.1796875" style="137" bestFit="1" customWidth="1"/>
    <col min="14855" max="14855" width="9.6328125" style="137" bestFit="1" customWidth="1"/>
    <col min="14856" max="14856" width="12.26953125" style="137" bestFit="1" customWidth="1"/>
    <col min="14857" max="14857" width="8.7265625" style="137"/>
    <col min="14858" max="14858" width="8.36328125" style="137" bestFit="1" customWidth="1"/>
    <col min="14859" max="14859" width="8.7265625" style="137"/>
    <col min="14860" max="14860" width="7.7265625" style="137" bestFit="1" customWidth="1"/>
    <col min="14861" max="14861" width="8.7265625" style="137"/>
    <col min="14862" max="14862" width="7.6328125" style="137" bestFit="1" customWidth="1"/>
    <col min="14863" max="15104" width="8.7265625" style="137"/>
    <col min="15105" max="15105" width="10.81640625" style="137" bestFit="1" customWidth="1"/>
    <col min="15106" max="15106" width="26.7265625" style="137" bestFit="1" customWidth="1"/>
    <col min="15107" max="15107" width="9.6328125" style="137" bestFit="1" customWidth="1"/>
    <col min="15108" max="15108" width="12.26953125" style="137" bestFit="1" customWidth="1"/>
    <col min="15109" max="15109" width="9.6328125" style="137" bestFit="1" customWidth="1"/>
    <col min="15110" max="15110" width="25.1796875" style="137" bestFit="1" customWidth="1"/>
    <col min="15111" max="15111" width="9.6328125" style="137" bestFit="1" customWidth="1"/>
    <col min="15112" max="15112" width="12.26953125" style="137" bestFit="1" customWidth="1"/>
    <col min="15113" max="15113" width="8.7265625" style="137"/>
    <col min="15114" max="15114" width="8.36328125" style="137" bestFit="1" customWidth="1"/>
    <col min="15115" max="15115" width="8.7265625" style="137"/>
    <col min="15116" max="15116" width="7.7265625" style="137" bestFit="1" customWidth="1"/>
    <col min="15117" max="15117" width="8.7265625" style="137"/>
    <col min="15118" max="15118" width="7.6328125" style="137" bestFit="1" customWidth="1"/>
    <col min="15119" max="15360" width="8.7265625" style="137"/>
    <col min="15361" max="15361" width="10.81640625" style="137" bestFit="1" customWidth="1"/>
    <col min="15362" max="15362" width="26.7265625" style="137" bestFit="1" customWidth="1"/>
    <col min="15363" max="15363" width="9.6328125" style="137" bestFit="1" customWidth="1"/>
    <col min="15364" max="15364" width="12.26953125" style="137" bestFit="1" customWidth="1"/>
    <col min="15365" max="15365" width="9.6328125" style="137" bestFit="1" customWidth="1"/>
    <col min="15366" max="15366" width="25.1796875" style="137" bestFit="1" customWidth="1"/>
    <col min="15367" max="15367" width="9.6328125" style="137" bestFit="1" customWidth="1"/>
    <col min="15368" max="15368" width="12.26953125" style="137" bestFit="1" customWidth="1"/>
    <col min="15369" max="15369" width="8.7265625" style="137"/>
    <col min="15370" max="15370" width="8.36328125" style="137" bestFit="1" customWidth="1"/>
    <col min="15371" max="15371" width="8.7265625" style="137"/>
    <col min="15372" max="15372" width="7.7265625" style="137" bestFit="1" customWidth="1"/>
    <col min="15373" max="15373" width="8.7265625" style="137"/>
    <col min="15374" max="15374" width="7.6328125" style="137" bestFit="1" customWidth="1"/>
    <col min="15375" max="15616" width="8.7265625" style="137"/>
    <col min="15617" max="15617" width="10.81640625" style="137" bestFit="1" customWidth="1"/>
    <col min="15618" max="15618" width="26.7265625" style="137" bestFit="1" customWidth="1"/>
    <col min="15619" max="15619" width="9.6328125" style="137" bestFit="1" customWidth="1"/>
    <col min="15620" max="15620" width="12.26953125" style="137" bestFit="1" customWidth="1"/>
    <col min="15621" max="15621" width="9.6328125" style="137" bestFit="1" customWidth="1"/>
    <col min="15622" max="15622" width="25.1796875" style="137" bestFit="1" customWidth="1"/>
    <col min="15623" max="15623" width="9.6328125" style="137" bestFit="1" customWidth="1"/>
    <col min="15624" max="15624" width="12.26953125" style="137" bestFit="1" customWidth="1"/>
    <col min="15625" max="15625" width="8.7265625" style="137"/>
    <col min="15626" max="15626" width="8.36328125" style="137" bestFit="1" customWidth="1"/>
    <col min="15627" max="15627" width="8.7265625" style="137"/>
    <col min="15628" max="15628" width="7.7265625" style="137" bestFit="1" customWidth="1"/>
    <col min="15629" max="15629" width="8.7265625" style="137"/>
    <col min="15630" max="15630" width="7.6328125" style="137" bestFit="1" customWidth="1"/>
    <col min="15631" max="15872" width="8.7265625" style="137"/>
    <col min="15873" max="15873" width="10.81640625" style="137" bestFit="1" customWidth="1"/>
    <col min="15874" max="15874" width="26.7265625" style="137" bestFit="1" customWidth="1"/>
    <col min="15875" max="15875" width="9.6328125" style="137" bestFit="1" customWidth="1"/>
    <col min="15876" max="15876" width="12.26953125" style="137" bestFit="1" customWidth="1"/>
    <col min="15877" max="15877" width="9.6328125" style="137" bestFit="1" customWidth="1"/>
    <col min="15878" max="15878" width="25.1796875" style="137" bestFit="1" customWidth="1"/>
    <col min="15879" max="15879" width="9.6328125" style="137" bestFit="1" customWidth="1"/>
    <col min="15880" max="15880" width="12.26953125" style="137" bestFit="1" customWidth="1"/>
    <col min="15881" max="15881" width="8.7265625" style="137"/>
    <col min="15882" max="15882" width="8.36328125" style="137" bestFit="1" customWidth="1"/>
    <col min="15883" max="15883" width="8.7265625" style="137"/>
    <col min="15884" max="15884" width="7.7265625" style="137" bestFit="1" customWidth="1"/>
    <col min="15885" max="15885" width="8.7265625" style="137"/>
    <col min="15886" max="15886" width="7.6328125" style="137" bestFit="1" customWidth="1"/>
    <col min="15887" max="16128" width="8.7265625" style="137"/>
    <col min="16129" max="16129" width="10.81640625" style="137" bestFit="1" customWidth="1"/>
    <col min="16130" max="16130" width="26.7265625" style="137" bestFit="1" customWidth="1"/>
    <col min="16131" max="16131" width="9.6328125" style="137" bestFit="1" customWidth="1"/>
    <col min="16132" max="16132" width="12.26953125" style="137" bestFit="1" customWidth="1"/>
    <col min="16133" max="16133" width="9.6328125" style="137" bestFit="1" customWidth="1"/>
    <col min="16134" max="16134" width="25.1796875" style="137" bestFit="1" customWidth="1"/>
    <col min="16135" max="16135" width="9.6328125" style="137" bestFit="1" customWidth="1"/>
    <col min="16136" max="16136" width="12.26953125" style="137" bestFit="1" customWidth="1"/>
    <col min="16137" max="16137" width="8.7265625" style="137"/>
    <col min="16138" max="16138" width="8.36328125" style="137" bestFit="1" customWidth="1"/>
    <col min="16139" max="16139" width="8.7265625" style="137"/>
    <col min="16140" max="16140" width="7.7265625" style="137" bestFit="1" customWidth="1"/>
    <col min="16141" max="16141" width="8.7265625" style="137"/>
    <col min="16142" max="16142" width="7.6328125" style="137" bestFit="1" customWidth="1"/>
    <col min="16143" max="16384" width="8.7265625" style="137"/>
  </cols>
  <sheetData>
    <row r="1" spans="1:16" ht="15.6" x14ac:dyDescent="0.3">
      <c r="A1" s="124"/>
      <c r="B1" s="67" t="s">
        <v>375</v>
      </c>
      <c r="C1" s="124"/>
      <c r="D1" s="147"/>
      <c r="E1" s="124"/>
      <c r="F1" s="148"/>
      <c r="G1" s="124"/>
      <c r="H1" s="124"/>
      <c r="I1" s="124"/>
      <c r="J1" s="124"/>
      <c r="K1" s="124"/>
      <c r="L1" s="124"/>
      <c r="M1" s="124"/>
      <c r="N1" s="124"/>
    </row>
    <row r="2" spans="1:16" ht="15.6" x14ac:dyDescent="0.3">
      <c r="A2" s="100" t="s">
        <v>180</v>
      </c>
      <c r="B2" s="68" t="s">
        <v>273</v>
      </c>
      <c r="C2" s="67" t="s">
        <v>0</v>
      </c>
      <c r="D2" s="149" t="s">
        <v>24</v>
      </c>
      <c r="E2" s="67" t="s">
        <v>0</v>
      </c>
      <c r="F2" s="67" t="s">
        <v>24</v>
      </c>
      <c r="G2" s="67" t="s">
        <v>0</v>
      </c>
      <c r="H2" s="67" t="s">
        <v>24</v>
      </c>
      <c r="I2" s="67"/>
      <c r="J2" s="150" t="s">
        <v>275</v>
      </c>
      <c r="K2" s="150"/>
      <c r="L2" s="150" t="s">
        <v>276</v>
      </c>
      <c r="M2" s="124"/>
      <c r="N2" s="124" t="s">
        <v>330</v>
      </c>
    </row>
    <row r="3" spans="1:16" s="140" customFormat="1" ht="15" x14ac:dyDescent="0.25">
      <c r="A3" s="151" t="s">
        <v>302</v>
      </c>
      <c r="B3" s="152" t="s">
        <v>38</v>
      </c>
      <c r="C3" s="153">
        <v>44239</v>
      </c>
      <c r="D3" s="147">
        <f t="shared" ref="D3:D34" si="0">C3</f>
        <v>44239</v>
      </c>
      <c r="E3" s="153"/>
      <c r="F3" s="152"/>
      <c r="G3" s="153"/>
      <c r="H3" s="152"/>
      <c r="I3" s="152"/>
      <c r="J3" s="152" t="s">
        <v>8</v>
      </c>
      <c r="K3" s="124"/>
      <c r="L3" s="124"/>
      <c r="M3" s="124"/>
      <c r="N3" s="124"/>
      <c r="O3" s="137"/>
      <c r="P3" s="137"/>
    </row>
    <row r="4" spans="1:16" ht="15" x14ac:dyDescent="0.25">
      <c r="A4" s="150" t="s">
        <v>299</v>
      </c>
      <c r="B4" s="124" t="s">
        <v>25</v>
      </c>
      <c r="C4" s="125">
        <v>44239</v>
      </c>
      <c r="D4" s="147">
        <f t="shared" si="0"/>
        <v>44239</v>
      </c>
      <c r="E4" s="125"/>
      <c r="F4" s="124"/>
      <c r="G4" s="125"/>
      <c r="H4" s="124"/>
      <c r="I4" s="124"/>
      <c r="J4" s="124" t="s">
        <v>8</v>
      </c>
      <c r="K4" s="124"/>
      <c r="L4" s="124"/>
      <c r="M4" s="124"/>
      <c r="N4" s="124"/>
    </row>
    <row r="5" spans="1:16" ht="15" x14ac:dyDescent="0.25">
      <c r="A5" s="150" t="s">
        <v>299</v>
      </c>
      <c r="B5" s="124" t="s">
        <v>331</v>
      </c>
      <c r="C5" s="125">
        <v>44239</v>
      </c>
      <c r="D5" s="147">
        <f t="shared" si="0"/>
        <v>44239</v>
      </c>
      <c r="E5" s="125"/>
      <c r="F5" s="124"/>
      <c r="G5" s="125"/>
      <c r="H5" s="124"/>
      <c r="I5" s="124"/>
      <c r="J5" s="124" t="s">
        <v>8</v>
      </c>
      <c r="K5" s="124"/>
      <c r="L5" s="124"/>
      <c r="M5" s="124"/>
      <c r="N5" s="124"/>
    </row>
    <row r="6" spans="1:16" ht="15" x14ac:dyDescent="0.25">
      <c r="A6" s="150" t="s">
        <v>308</v>
      </c>
      <c r="B6" s="124" t="s">
        <v>84</v>
      </c>
      <c r="C6" s="125">
        <v>44239</v>
      </c>
      <c r="D6" s="147">
        <f t="shared" si="0"/>
        <v>44239</v>
      </c>
      <c r="E6" s="125"/>
      <c r="F6" s="124"/>
      <c r="G6" s="125"/>
      <c r="H6" s="124"/>
      <c r="I6" s="124"/>
      <c r="J6" s="124" t="s">
        <v>8</v>
      </c>
      <c r="K6" s="124"/>
      <c r="L6" s="124"/>
      <c r="M6" s="124"/>
      <c r="N6" s="124"/>
    </row>
    <row r="7" spans="1:16" ht="15" x14ac:dyDescent="0.25">
      <c r="A7" s="150" t="s">
        <v>300</v>
      </c>
      <c r="B7" s="124" t="s">
        <v>35</v>
      </c>
      <c r="C7" s="125">
        <v>44354</v>
      </c>
      <c r="D7" s="147">
        <f t="shared" si="0"/>
        <v>44354</v>
      </c>
      <c r="E7" s="125"/>
      <c r="F7" s="124"/>
      <c r="G7" s="125"/>
      <c r="H7" s="124"/>
      <c r="I7" s="124"/>
      <c r="J7" s="124" t="s">
        <v>4</v>
      </c>
      <c r="K7" s="124"/>
      <c r="L7" s="124"/>
      <c r="M7" s="124"/>
      <c r="N7" s="124"/>
    </row>
    <row r="8" spans="1:16" ht="15" x14ac:dyDescent="0.25">
      <c r="A8" s="150" t="s">
        <v>300</v>
      </c>
      <c r="B8" s="124" t="s">
        <v>332</v>
      </c>
      <c r="C8" s="125">
        <v>44354</v>
      </c>
      <c r="D8" s="147">
        <f t="shared" si="0"/>
        <v>44354</v>
      </c>
      <c r="E8" s="125"/>
      <c r="F8" s="124"/>
      <c r="G8" s="125"/>
      <c r="H8" s="124"/>
      <c r="I8" s="124"/>
      <c r="J8" s="124" t="s">
        <v>4</v>
      </c>
      <c r="K8" s="124"/>
      <c r="L8" s="124"/>
      <c r="M8" s="124"/>
      <c r="N8" s="124"/>
    </row>
    <row r="9" spans="1:16" ht="15" x14ac:dyDescent="0.25">
      <c r="A9" s="150" t="s">
        <v>312</v>
      </c>
      <c r="B9" s="124" t="s">
        <v>333</v>
      </c>
      <c r="C9" s="125">
        <v>44239</v>
      </c>
      <c r="D9" s="147">
        <f t="shared" si="0"/>
        <v>44239</v>
      </c>
      <c r="E9" s="125"/>
      <c r="F9" s="124"/>
      <c r="G9" s="125"/>
      <c r="H9" s="124"/>
      <c r="I9" s="124"/>
      <c r="J9" s="124" t="s">
        <v>8</v>
      </c>
      <c r="K9" s="124"/>
      <c r="L9" s="124"/>
      <c r="M9" s="124"/>
      <c r="N9" s="124"/>
    </row>
    <row r="10" spans="1:16" ht="15" x14ac:dyDescent="0.25">
      <c r="A10" s="150" t="s">
        <v>314</v>
      </c>
      <c r="B10" s="124" t="s">
        <v>133</v>
      </c>
      <c r="C10" s="125">
        <v>44239</v>
      </c>
      <c r="D10" s="147">
        <f t="shared" si="0"/>
        <v>44239</v>
      </c>
      <c r="E10" s="125"/>
      <c r="F10" s="124"/>
      <c r="G10" s="125"/>
      <c r="H10" s="124"/>
      <c r="I10" s="124"/>
      <c r="J10" s="124" t="s">
        <v>8</v>
      </c>
      <c r="K10" s="124"/>
      <c r="L10" s="124"/>
      <c r="M10" s="124"/>
      <c r="N10" s="124"/>
    </row>
    <row r="11" spans="1:16" ht="15" x14ac:dyDescent="0.25">
      <c r="A11" s="150" t="s">
        <v>303</v>
      </c>
      <c r="B11" s="124" t="s">
        <v>46</v>
      </c>
      <c r="C11" s="153">
        <v>44239</v>
      </c>
      <c r="D11" s="147">
        <f t="shared" si="0"/>
        <v>44239</v>
      </c>
      <c r="E11" s="125"/>
      <c r="F11" s="124"/>
      <c r="G11" s="125"/>
      <c r="H11" s="124"/>
      <c r="I11" s="124"/>
      <c r="J11" s="124" t="s">
        <v>8</v>
      </c>
      <c r="K11" s="124"/>
      <c r="L11" s="124"/>
      <c r="M11" s="124"/>
      <c r="N11" s="124"/>
    </row>
    <row r="12" spans="1:16" ht="15" x14ac:dyDescent="0.25">
      <c r="A12" s="150" t="s">
        <v>309</v>
      </c>
      <c r="B12" s="124" t="s">
        <v>88</v>
      </c>
      <c r="C12" s="125">
        <v>44239</v>
      </c>
      <c r="D12" s="147">
        <f t="shared" si="0"/>
        <v>44239</v>
      </c>
      <c r="E12" s="125"/>
      <c r="F12" s="124"/>
      <c r="G12" s="125"/>
      <c r="H12" s="124"/>
      <c r="I12" s="124"/>
      <c r="J12" s="124" t="s">
        <v>8</v>
      </c>
      <c r="K12" s="124"/>
      <c r="L12" s="124"/>
      <c r="M12" s="124"/>
      <c r="N12" s="124"/>
    </row>
    <row r="13" spans="1:16" ht="15" x14ac:dyDescent="0.25">
      <c r="A13" s="150" t="s">
        <v>311</v>
      </c>
      <c r="B13" s="124" t="s">
        <v>108</v>
      </c>
      <c r="C13" s="125">
        <v>44239</v>
      </c>
      <c r="D13" s="147">
        <f t="shared" si="0"/>
        <v>44239</v>
      </c>
      <c r="E13" s="125"/>
      <c r="F13" s="124"/>
      <c r="G13" s="125"/>
      <c r="H13" s="124"/>
      <c r="I13" s="124"/>
      <c r="J13" s="124" t="s">
        <v>8</v>
      </c>
      <c r="K13" s="124"/>
      <c r="L13" s="124"/>
      <c r="M13" s="124"/>
      <c r="N13" s="124"/>
    </row>
    <row r="14" spans="1:16" ht="15" x14ac:dyDescent="0.25">
      <c r="A14" s="150" t="s">
        <v>303</v>
      </c>
      <c r="B14" s="124" t="s">
        <v>47</v>
      </c>
      <c r="C14" s="153">
        <v>44239</v>
      </c>
      <c r="D14" s="147">
        <f t="shared" si="0"/>
        <v>44239</v>
      </c>
      <c r="E14" s="125"/>
      <c r="F14" s="124"/>
      <c r="G14" s="125"/>
      <c r="H14" s="124"/>
      <c r="I14" s="124"/>
      <c r="J14" s="124" t="s">
        <v>8</v>
      </c>
      <c r="K14" s="124"/>
      <c r="L14" s="124"/>
      <c r="M14" s="124"/>
      <c r="N14" s="124"/>
    </row>
    <row r="15" spans="1:16" ht="15" x14ac:dyDescent="0.25">
      <c r="A15" s="150" t="s">
        <v>315</v>
      </c>
      <c r="B15" s="124" t="s">
        <v>145</v>
      </c>
      <c r="C15" s="125">
        <v>44316</v>
      </c>
      <c r="D15" s="147">
        <f t="shared" si="0"/>
        <v>44316</v>
      </c>
      <c r="E15" s="125"/>
      <c r="F15" s="124"/>
      <c r="G15" s="125"/>
      <c r="H15" s="124"/>
      <c r="I15" s="124"/>
      <c r="J15" s="124" t="s">
        <v>8</v>
      </c>
      <c r="K15" s="124"/>
      <c r="L15" s="124"/>
      <c r="M15" s="124"/>
      <c r="N15" s="124"/>
    </row>
    <row r="16" spans="1:16" ht="15" x14ac:dyDescent="0.25">
      <c r="A16" s="150" t="s">
        <v>299</v>
      </c>
      <c r="B16" s="124" t="s">
        <v>26</v>
      </c>
      <c r="C16" s="125">
        <v>44239</v>
      </c>
      <c r="D16" s="147">
        <f t="shared" si="0"/>
        <v>44239</v>
      </c>
      <c r="E16" s="125"/>
      <c r="F16" s="124"/>
      <c r="G16" s="125"/>
      <c r="H16" s="124"/>
      <c r="I16" s="124"/>
      <c r="J16" s="124" t="s">
        <v>8</v>
      </c>
      <c r="K16" s="124"/>
      <c r="L16" s="124"/>
      <c r="M16" s="124"/>
      <c r="N16" s="124"/>
    </row>
    <row r="17" spans="1:14" ht="15" x14ac:dyDescent="0.25">
      <c r="A17" s="150" t="s">
        <v>303</v>
      </c>
      <c r="B17" s="124" t="s">
        <v>181</v>
      </c>
      <c r="C17" s="153">
        <v>44239</v>
      </c>
      <c r="D17" s="147">
        <f t="shared" si="0"/>
        <v>44239</v>
      </c>
      <c r="E17" s="125"/>
      <c r="F17" s="124"/>
      <c r="G17" s="125"/>
      <c r="H17" s="124"/>
      <c r="I17" s="124"/>
      <c r="J17" s="124" t="s">
        <v>8</v>
      </c>
      <c r="K17" s="124"/>
      <c r="L17" s="124"/>
      <c r="M17" s="124"/>
      <c r="N17" s="124"/>
    </row>
    <row r="18" spans="1:14" ht="15" x14ac:dyDescent="0.25">
      <c r="A18" s="150" t="s">
        <v>301</v>
      </c>
      <c r="B18" s="124" t="s">
        <v>36</v>
      </c>
      <c r="C18" s="125">
        <v>44354</v>
      </c>
      <c r="D18" s="147">
        <f t="shared" si="0"/>
        <v>44354</v>
      </c>
      <c r="E18" s="125"/>
      <c r="F18" s="124"/>
      <c r="G18" s="125"/>
      <c r="H18" s="124"/>
      <c r="I18" s="124"/>
      <c r="J18" s="124" t="s">
        <v>4</v>
      </c>
      <c r="K18" s="124"/>
      <c r="L18" s="124"/>
      <c r="M18" s="124"/>
      <c r="N18" s="124"/>
    </row>
    <row r="19" spans="1:14" ht="15" x14ac:dyDescent="0.25">
      <c r="A19" s="150" t="s">
        <v>301</v>
      </c>
      <c r="B19" s="124" t="s">
        <v>334</v>
      </c>
      <c r="C19" s="125">
        <v>44354</v>
      </c>
      <c r="D19" s="147">
        <f t="shared" si="0"/>
        <v>44354</v>
      </c>
      <c r="E19" s="125"/>
      <c r="F19" s="124"/>
      <c r="G19" s="125"/>
      <c r="H19" s="124"/>
      <c r="I19" s="124"/>
      <c r="J19" s="124" t="s">
        <v>4</v>
      </c>
      <c r="K19" s="124"/>
      <c r="L19" s="124"/>
      <c r="M19" s="124"/>
      <c r="N19" s="124"/>
    </row>
    <row r="20" spans="1:14" ht="15" x14ac:dyDescent="0.25">
      <c r="A20" s="150" t="s">
        <v>313</v>
      </c>
      <c r="B20" s="124" t="s">
        <v>335</v>
      </c>
      <c r="C20" s="125">
        <v>44239</v>
      </c>
      <c r="D20" s="147">
        <f t="shared" si="0"/>
        <v>44239</v>
      </c>
      <c r="E20" s="125"/>
      <c r="F20" s="124"/>
      <c r="G20" s="125"/>
      <c r="H20" s="124"/>
      <c r="I20" s="124"/>
      <c r="J20" s="124" t="s">
        <v>8</v>
      </c>
      <c r="K20" s="124"/>
      <c r="L20" s="124"/>
      <c r="M20" s="124"/>
      <c r="N20" s="124"/>
    </row>
    <row r="21" spans="1:14" ht="15" x14ac:dyDescent="0.25">
      <c r="A21" s="150" t="s">
        <v>302</v>
      </c>
      <c r="B21" s="124" t="s">
        <v>336</v>
      </c>
      <c r="C21" s="153">
        <v>44239</v>
      </c>
      <c r="D21" s="147">
        <f t="shared" si="0"/>
        <v>44239</v>
      </c>
      <c r="E21" s="125"/>
      <c r="F21" s="124"/>
      <c r="G21" s="125"/>
      <c r="H21" s="124"/>
      <c r="I21" s="124"/>
      <c r="J21" s="152" t="s">
        <v>8</v>
      </c>
      <c r="K21" s="124"/>
      <c r="L21" s="124"/>
      <c r="M21" s="124"/>
      <c r="N21" s="124"/>
    </row>
    <row r="22" spans="1:14" ht="15" x14ac:dyDescent="0.25">
      <c r="A22" s="150" t="s">
        <v>302</v>
      </c>
      <c r="B22" s="124" t="s">
        <v>37</v>
      </c>
      <c r="C22" s="153">
        <v>44239</v>
      </c>
      <c r="D22" s="147">
        <f t="shared" si="0"/>
        <v>44239</v>
      </c>
      <c r="E22" s="125"/>
      <c r="F22" s="124"/>
      <c r="G22" s="125"/>
      <c r="H22" s="124"/>
      <c r="I22" s="124"/>
      <c r="J22" s="152" t="s">
        <v>8</v>
      </c>
      <c r="K22" s="124"/>
      <c r="L22" s="124"/>
      <c r="M22" s="124"/>
      <c r="N22" s="124"/>
    </row>
    <row r="23" spans="1:14" ht="15" x14ac:dyDescent="0.25">
      <c r="A23" s="150" t="s">
        <v>310</v>
      </c>
      <c r="B23" s="124" t="s">
        <v>96</v>
      </c>
      <c r="C23" s="125">
        <v>44354</v>
      </c>
      <c r="D23" s="147">
        <f t="shared" si="0"/>
        <v>44354</v>
      </c>
      <c r="E23" s="125"/>
      <c r="F23" s="124"/>
      <c r="G23" s="125"/>
      <c r="H23" s="124"/>
      <c r="I23" s="124"/>
      <c r="J23" s="124" t="s">
        <v>4</v>
      </c>
      <c r="K23" s="124"/>
      <c r="L23" s="124"/>
      <c r="M23" s="124"/>
      <c r="N23" s="124"/>
    </row>
    <row r="24" spans="1:14" ht="15" x14ac:dyDescent="0.25">
      <c r="A24" s="150" t="s">
        <v>314</v>
      </c>
      <c r="B24" s="124" t="s">
        <v>134</v>
      </c>
      <c r="C24" s="125">
        <v>44239</v>
      </c>
      <c r="D24" s="147">
        <f t="shared" si="0"/>
        <v>44239</v>
      </c>
      <c r="E24" s="125"/>
      <c r="F24" s="124"/>
      <c r="G24" s="125"/>
      <c r="H24" s="124"/>
      <c r="I24" s="124"/>
      <c r="J24" s="124" t="s">
        <v>8</v>
      </c>
      <c r="K24" s="124"/>
      <c r="L24" s="124"/>
      <c r="M24" s="124"/>
      <c r="N24" s="124"/>
    </row>
    <row r="25" spans="1:14" ht="15" x14ac:dyDescent="0.25">
      <c r="A25" s="150" t="s">
        <v>312</v>
      </c>
      <c r="B25" s="124" t="s">
        <v>119</v>
      </c>
      <c r="C25" s="125">
        <v>44239</v>
      </c>
      <c r="D25" s="147">
        <f t="shared" si="0"/>
        <v>44239</v>
      </c>
      <c r="E25" s="125"/>
      <c r="F25" s="124"/>
      <c r="G25" s="125"/>
      <c r="H25" s="124"/>
      <c r="I25" s="124"/>
      <c r="J25" s="124" t="s">
        <v>8</v>
      </c>
      <c r="K25" s="124"/>
      <c r="L25" s="124"/>
      <c r="M25" s="124"/>
      <c r="N25" s="124"/>
    </row>
    <row r="26" spans="1:14" ht="15" x14ac:dyDescent="0.25">
      <c r="A26" s="150" t="s">
        <v>302</v>
      </c>
      <c r="B26" s="124" t="s">
        <v>39</v>
      </c>
      <c r="C26" s="153">
        <v>44239</v>
      </c>
      <c r="D26" s="147">
        <f t="shared" si="0"/>
        <v>44239</v>
      </c>
      <c r="E26" s="125"/>
      <c r="F26" s="124"/>
      <c r="G26" s="125"/>
      <c r="H26" s="124"/>
      <c r="I26" s="124"/>
      <c r="J26" s="152" t="s">
        <v>8</v>
      </c>
      <c r="K26" s="124"/>
      <c r="L26" s="124"/>
      <c r="M26" s="124"/>
      <c r="N26" s="124"/>
    </row>
    <row r="27" spans="1:14" ht="15" x14ac:dyDescent="0.25">
      <c r="A27" s="150" t="s">
        <v>299</v>
      </c>
      <c r="B27" s="124" t="s">
        <v>27</v>
      </c>
      <c r="C27" s="125">
        <v>44239</v>
      </c>
      <c r="D27" s="147">
        <f t="shared" si="0"/>
        <v>44239</v>
      </c>
      <c r="E27" s="125"/>
      <c r="F27" s="124"/>
      <c r="G27" s="125"/>
      <c r="H27" s="124"/>
      <c r="I27" s="124"/>
      <c r="J27" s="124" t="s">
        <v>8</v>
      </c>
      <c r="K27" s="124"/>
      <c r="L27" s="124"/>
      <c r="M27" s="124"/>
      <c r="N27" s="124"/>
    </row>
    <row r="28" spans="1:14" ht="15" x14ac:dyDescent="0.25">
      <c r="A28" s="150" t="s">
        <v>312</v>
      </c>
      <c r="B28" s="124" t="s">
        <v>120</v>
      </c>
      <c r="C28" s="125">
        <v>44239</v>
      </c>
      <c r="D28" s="147">
        <f t="shared" si="0"/>
        <v>44239</v>
      </c>
      <c r="E28" s="125"/>
      <c r="F28" s="124"/>
      <c r="G28" s="125"/>
      <c r="H28" s="124"/>
      <c r="I28" s="124"/>
      <c r="J28" s="124" t="s">
        <v>8</v>
      </c>
      <c r="K28" s="124"/>
      <c r="L28" s="124"/>
      <c r="M28" s="124"/>
      <c r="N28" s="124"/>
    </row>
    <row r="29" spans="1:14" ht="15" x14ac:dyDescent="0.25">
      <c r="A29" s="150" t="s">
        <v>312</v>
      </c>
      <c r="B29" s="124" t="s">
        <v>121</v>
      </c>
      <c r="C29" s="125">
        <v>44239</v>
      </c>
      <c r="D29" s="147">
        <f t="shared" si="0"/>
        <v>44239</v>
      </c>
      <c r="E29" s="125"/>
      <c r="F29" s="124"/>
      <c r="G29" s="125"/>
      <c r="H29" s="124"/>
      <c r="I29" s="124"/>
      <c r="J29" s="124" t="s">
        <v>8</v>
      </c>
      <c r="K29" s="124"/>
      <c r="L29" s="124"/>
      <c r="M29" s="124"/>
      <c r="N29" s="124"/>
    </row>
    <row r="30" spans="1:14" ht="15" x14ac:dyDescent="0.25">
      <c r="A30" s="150" t="s">
        <v>305</v>
      </c>
      <c r="B30" s="124" t="s">
        <v>64</v>
      </c>
      <c r="C30" s="125">
        <v>44354</v>
      </c>
      <c r="D30" s="147">
        <f t="shared" si="0"/>
        <v>44354</v>
      </c>
      <c r="E30" s="125"/>
      <c r="F30" s="124"/>
      <c r="G30" s="125"/>
      <c r="H30" s="124"/>
      <c r="I30" s="124"/>
      <c r="J30" s="124" t="s">
        <v>4</v>
      </c>
      <c r="K30" s="124"/>
      <c r="L30" s="124"/>
      <c r="M30" s="124"/>
      <c r="N30" s="124"/>
    </row>
    <row r="31" spans="1:14" ht="15" x14ac:dyDescent="0.25">
      <c r="A31" s="150" t="s">
        <v>314</v>
      </c>
      <c r="B31" s="124" t="s">
        <v>135</v>
      </c>
      <c r="C31" s="125">
        <v>44239</v>
      </c>
      <c r="D31" s="147">
        <f t="shared" si="0"/>
        <v>44239</v>
      </c>
      <c r="E31" s="125"/>
      <c r="F31" s="124"/>
      <c r="G31" s="125"/>
      <c r="H31" s="124"/>
      <c r="I31" s="124"/>
      <c r="J31" s="124" t="s">
        <v>8</v>
      </c>
      <c r="K31" s="124"/>
      <c r="L31" s="124"/>
      <c r="M31" s="124"/>
      <c r="N31" s="124"/>
    </row>
    <row r="32" spans="1:14" ht="15" x14ac:dyDescent="0.25">
      <c r="A32" s="150" t="s">
        <v>314</v>
      </c>
      <c r="B32" s="124" t="s">
        <v>136</v>
      </c>
      <c r="C32" s="125">
        <v>44239</v>
      </c>
      <c r="D32" s="147">
        <f t="shared" si="0"/>
        <v>44239</v>
      </c>
      <c r="E32" s="125"/>
      <c r="F32" s="124"/>
      <c r="G32" s="125"/>
      <c r="H32" s="124"/>
      <c r="I32" s="124"/>
      <c r="J32" s="124" t="s">
        <v>8</v>
      </c>
      <c r="K32" s="124"/>
      <c r="L32" s="124"/>
      <c r="M32" s="124"/>
      <c r="N32" s="124"/>
    </row>
    <row r="33" spans="1:16" ht="15" x14ac:dyDescent="0.25">
      <c r="A33" s="150" t="s">
        <v>306</v>
      </c>
      <c r="B33" s="124" t="s">
        <v>76</v>
      </c>
      <c r="C33" s="125">
        <v>44354</v>
      </c>
      <c r="D33" s="147">
        <f t="shared" si="0"/>
        <v>44354</v>
      </c>
      <c r="E33" s="125"/>
      <c r="F33" s="124"/>
      <c r="G33" s="125"/>
      <c r="H33" s="124"/>
      <c r="I33" s="124"/>
      <c r="J33" s="124" t="s">
        <v>4</v>
      </c>
      <c r="K33" s="124"/>
      <c r="L33" s="124"/>
      <c r="M33" s="124"/>
      <c r="N33" s="124"/>
    </row>
    <row r="34" spans="1:16" ht="15" x14ac:dyDescent="0.25">
      <c r="A34" s="150" t="s">
        <v>305</v>
      </c>
      <c r="B34" s="124" t="s">
        <v>65</v>
      </c>
      <c r="C34" s="125">
        <v>44354</v>
      </c>
      <c r="D34" s="147">
        <f t="shared" si="0"/>
        <v>44354</v>
      </c>
      <c r="E34" s="125"/>
      <c r="F34" s="124"/>
      <c r="G34" s="125"/>
      <c r="H34" s="124"/>
      <c r="I34" s="124"/>
      <c r="J34" s="124" t="s">
        <v>4</v>
      </c>
      <c r="K34" s="124"/>
      <c r="L34" s="124"/>
      <c r="M34" s="124"/>
      <c r="N34" s="124"/>
    </row>
    <row r="35" spans="1:16" ht="15" x14ac:dyDescent="0.25">
      <c r="A35" s="150" t="s">
        <v>312</v>
      </c>
      <c r="B35" s="124" t="s">
        <v>122</v>
      </c>
      <c r="C35" s="125">
        <v>44239</v>
      </c>
      <c r="D35" s="147">
        <f t="shared" ref="D35:D66" si="1">C35</f>
        <v>44239</v>
      </c>
      <c r="E35" s="125"/>
      <c r="F35" s="124"/>
      <c r="G35" s="125"/>
      <c r="H35" s="124"/>
      <c r="I35" s="124"/>
      <c r="J35" s="124" t="s">
        <v>8</v>
      </c>
      <c r="K35" s="152"/>
      <c r="L35" s="152"/>
      <c r="M35" s="152"/>
      <c r="N35" s="152"/>
      <c r="P35" s="137" t="s">
        <v>376</v>
      </c>
    </row>
    <row r="36" spans="1:16" ht="15" x14ac:dyDescent="0.25">
      <c r="A36" s="150" t="s">
        <v>300</v>
      </c>
      <c r="B36" s="124" t="s">
        <v>337</v>
      </c>
      <c r="C36" s="125">
        <v>44354</v>
      </c>
      <c r="D36" s="147">
        <f t="shared" si="1"/>
        <v>44354</v>
      </c>
      <c r="E36" s="125"/>
      <c r="F36" s="124"/>
      <c r="G36" s="125"/>
      <c r="H36" s="124"/>
      <c r="I36" s="124"/>
      <c r="J36" s="124" t="s">
        <v>4</v>
      </c>
      <c r="K36" s="124"/>
      <c r="L36" s="124"/>
      <c r="M36" s="124"/>
      <c r="N36" s="124"/>
    </row>
    <row r="37" spans="1:16" ht="15" x14ac:dyDescent="0.25">
      <c r="A37" s="150" t="s">
        <v>300</v>
      </c>
      <c r="B37" s="124" t="s">
        <v>338</v>
      </c>
      <c r="C37" s="125">
        <v>44354</v>
      </c>
      <c r="D37" s="147">
        <f t="shared" si="1"/>
        <v>44354</v>
      </c>
      <c r="E37" s="125"/>
      <c r="F37" s="124"/>
      <c r="G37" s="125"/>
      <c r="H37" s="124"/>
      <c r="I37" s="124"/>
      <c r="J37" s="124" t="s">
        <v>4</v>
      </c>
      <c r="K37" s="124"/>
      <c r="L37" s="124"/>
      <c r="M37" s="124"/>
      <c r="N37" s="124"/>
    </row>
    <row r="38" spans="1:16" ht="15" x14ac:dyDescent="0.25">
      <c r="A38" s="150" t="s">
        <v>301</v>
      </c>
      <c r="B38" s="124" t="s">
        <v>339</v>
      </c>
      <c r="C38" s="125">
        <v>44354</v>
      </c>
      <c r="D38" s="147">
        <f t="shared" si="1"/>
        <v>44354</v>
      </c>
      <c r="E38" s="125"/>
      <c r="F38" s="124"/>
      <c r="G38" s="125"/>
      <c r="H38" s="124"/>
      <c r="I38" s="124"/>
      <c r="J38" s="124" t="s">
        <v>4</v>
      </c>
      <c r="K38" s="124"/>
      <c r="L38" s="124"/>
      <c r="M38" s="124"/>
      <c r="N38" s="124"/>
    </row>
    <row r="39" spans="1:16" ht="15" x14ac:dyDescent="0.25">
      <c r="A39" s="150" t="s">
        <v>299</v>
      </c>
      <c r="B39" s="124" t="s">
        <v>28</v>
      </c>
      <c r="C39" s="125">
        <v>44239</v>
      </c>
      <c r="D39" s="147">
        <f t="shared" si="1"/>
        <v>44239</v>
      </c>
      <c r="E39" s="125"/>
      <c r="F39" s="124"/>
      <c r="G39" s="125"/>
      <c r="H39" s="124"/>
      <c r="I39" s="124"/>
      <c r="J39" s="124" t="s">
        <v>8</v>
      </c>
      <c r="K39" s="124"/>
      <c r="L39" s="124"/>
      <c r="M39" s="124"/>
      <c r="N39" s="124"/>
    </row>
    <row r="40" spans="1:16" ht="15" x14ac:dyDescent="0.25">
      <c r="A40" s="150" t="s">
        <v>304</v>
      </c>
      <c r="B40" s="124" t="s">
        <v>54</v>
      </c>
      <c r="C40" s="153">
        <v>44239</v>
      </c>
      <c r="D40" s="147">
        <f t="shared" si="1"/>
        <v>44239</v>
      </c>
      <c r="E40" s="125"/>
      <c r="F40" s="124"/>
      <c r="G40" s="125"/>
      <c r="H40" s="124"/>
      <c r="I40" s="124"/>
      <c r="J40" s="124" t="s">
        <v>8</v>
      </c>
      <c r="K40" s="124"/>
      <c r="L40" s="124"/>
      <c r="M40" s="124"/>
      <c r="N40" s="124"/>
    </row>
    <row r="41" spans="1:16" ht="15" x14ac:dyDescent="0.25">
      <c r="A41" s="150" t="s">
        <v>316</v>
      </c>
      <c r="B41" s="124" t="s">
        <v>154</v>
      </c>
      <c r="C41" s="125">
        <v>44239</v>
      </c>
      <c r="D41" s="147">
        <f t="shared" si="1"/>
        <v>44239</v>
      </c>
      <c r="E41" s="125"/>
      <c r="F41" s="124"/>
      <c r="G41" s="125"/>
      <c r="H41" s="124"/>
      <c r="I41" s="124"/>
      <c r="J41" s="124" t="s">
        <v>8</v>
      </c>
      <c r="K41" s="124"/>
      <c r="L41" s="124"/>
      <c r="M41" s="124"/>
      <c r="N41" s="124"/>
    </row>
    <row r="42" spans="1:16" ht="15" x14ac:dyDescent="0.25">
      <c r="A42" s="150" t="s">
        <v>315</v>
      </c>
      <c r="B42" s="124" t="s">
        <v>146</v>
      </c>
      <c r="C42" s="125">
        <v>44316</v>
      </c>
      <c r="D42" s="147">
        <f t="shared" si="1"/>
        <v>44316</v>
      </c>
      <c r="E42" s="125"/>
      <c r="F42" s="124"/>
      <c r="G42" s="125"/>
      <c r="H42" s="124"/>
      <c r="I42" s="124"/>
      <c r="J42" s="124" t="s">
        <v>8</v>
      </c>
      <c r="K42" s="124"/>
      <c r="L42" s="124"/>
      <c r="M42" s="124"/>
      <c r="N42" s="124"/>
    </row>
    <row r="43" spans="1:16" ht="15" x14ac:dyDescent="0.25">
      <c r="A43" s="150" t="s">
        <v>310</v>
      </c>
      <c r="B43" s="124" t="s">
        <v>97</v>
      </c>
      <c r="C43" s="125">
        <v>44354</v>
      </c>
      <c r="D43" s="147">
        <f t="shared" si="1"/>
        <v>44354</v>
      </c>
      <c r="E43" s="125"/>
      <c r="F43" s="124"/>
      <c r="G43" s="125"/>
      <c r="H43" s="124"/>
      <c r="I43" s="124"/>
      <c r="J43" s="124" t="s">
        <v>4</v>
      </c>
      <c r="K43" s="124"/>
      <c r="L43" s="124"/>
      <c r="M43" s="124"/>
      <c r="N43" s="124"/>
    </row>
    <row r="44" spans="1:16" ht="15" x14ac:dyDescent="0.25">
      <c r="A44" s="150" t="s">
        <v>312</v>
      </c>
      <c r="B44" s="124" t="s">
        <v>123</v>
      </c>
      <c r="C44" s="125">
        <v>44239</v>
      </c>
      <c r="D44" s="147">
        <f t="shared" si="1"/>
        <v>44239</v>
      </c>
      <c r="E44" s="125"/>
      <c r="F44" s="124"/>
      <c r="G44" s="125"/>
      <c r="H44" s="124"/>
      <c r="I44" s="124"/>
      <c r="J44" s="124" t="s">
        <v>8</v>
      </c>
      <c r="K44" s="124"/>
      <c r="L44" s="124"/>
      <c r="M44" s="124"/>
      <c r="N44" s="124"/>
    </row>
    <row r="45" spans="1:16" ht="15" x14ac:dyDescent="0.25">
      <c r="A45" s="150" t="s">
        <v>310</v>
      </c>
      <c r="B45" s="124" t="s">
        <v>98</v>
      </c>
      <c r="C45" s="125">
        <v>44354</v>
      </c>
      <c r="D45" s="147">
        <f t="shared" si="1"/>
        <v>44354</v>
      </c>
      <c r="E45" s="125"/>
      <c r="F45" s="124"/>
      <c r="G45" s="125"/>
      <c r="H45" s="124"/>
      <c r="I45" s="124"/>
      <c r="J45" s="124" t="s">
        <v>4</v>
      </c>
      <c r="K45" s="124"/>
      <c r="L45" s="124"/>
      <c r="M45" s="124"/>
      <c r="N45" s="124"/>
    </row>
    <row r="46" spans="1:16" ht="15" x14ac:dyDescent="0.25">
      <c r="A46" s="150" t="s">
        <v>305</v>
      </c>
      <c r="B46" s="124" t="s">
        <v>66</v>
      </c>
      <c r="C46" s="125">
        <v>44354</v>
      </c>
      <c r="D46" s="147">
        <f t="shared" si="1"/>
        <v>44354</v>
      </c>
      <c r="E46" s="125"/>
      <c r="F46" s="124"/>
      <c r="G46" s="125"/>
      <c r="H46" s="124"/>
      <c r="I46" s="124"/>
      <c r="J46" s="124" t="s">
        <v>4</v>
      </c>
      <c r="K46" s="124"/>
      <c r="L46" s="124"/>
      <c r="M46" s="124"/>
      <c r="N46" s="124"/>
    </row>
    <row r="47" spans="1:16" ht="15" x14ac:dyDescent="0.25">
      <c r="A47" s="150" t="s">
        <v>301</v>
      </c>
      <c r="B47" s="124" t="s">
        <v>340</v>
      </c>
      <c r="C47" s="125">
        <v>44354</v>
      </c>
      <c r="D47" s="147">
        <f t="shared" si="1"/>
        <v>44354</v>
      </c>
      <c r="E47" s="125"/>
      <c r="F47" s="124"/>
      <c r="G47" s="125"/>
      <c r="H47" s="124"/>
      <c r="I47" s="124"/>
      <c r="J47" s="124" t="s">
        <v>4</v>
      </c>
      <c r="K47" s="124"/>
      <c r="L47" s="124"/>
      <c r="M47" s="124"/>
      <c r="N47" s="124"/>
    </row>
    <row r="48" spans="1:16" ht="15" x14ac:dyDescent="0.25">
      <c r="A48" s="150" t="s">
        <v>300</v>
      </c>
      <c r="B48" s="124" t="s">
        <v>341</v>
      </c>
      <c r="C48" s="125">
        <v>44354</v>
      </c>
      <c r="D48" s="147">
        <f t="shared" si="1"/>
        <v>44354</v>
      </c>
      <c r="E48" s="125"/>
      <c r="F48" s="124"/>
      <c r="G48" s="125"/>
      <c r="H48" s="124"/>
      <c r="I48" s="124"/>
      <c r="J48" s="124" t="s">
        <v>4</v>
      </c>
      <c r="K48" s="124"/>
      <c r="L48" s="124"/>
      <c r="M48" s="124"/>
      <c r="N48" s="124"/>
    </row>
    <row r="49" spans="1:14" ht="15" x14ac:dyDescent="0.25">
      <c r="A49" s="150" t="s">
        <v>314</v>
      </c>
      <c r="B49" s="124" t="s">
        <v>137</v>
      </c>
      <c r="C49" s="125">
        <v>44239</v>
      </c>
      <c r="D49" s="147">
        <f t="shared" si="1"/>
        <v>44239</v>
      </c>
      <c r="E49" s="125"/>
      <c r="F49" s="124"/>
      <c r="G49" s="125"/>
      <c r="H49" s="124"/>
      <c r="I49" s="124"/>
      <c r="J49" s="124" t="s">
        <v>8</v>
      </c>
      <c r="K49" s="124"/>
      <c r="L49" s="124"/>
      <c r="M49" s="124"/>
      <c r="N49" s="124"/>
    </row>
    <row r="50" spans="1:14" ht="15" x14ac:dyDescent="0.25">
      <c r="A50" s="150" t="s">
        <v>301</v>
      </c>
      <c r="B50" s="124" t="s">
        <v>342</v>
      </c>
      <c r="C50" s="125">
        <v>44354</v>
      </c>
      <c r="D50" s="147">
        <f t="shared" si="1"/>
        <v>44354</v>
      </c>
      <c r="E50" s="125"/>
      <c r="F50" s="124"/>
      <c r="G50" s="125"/>
      <c r="H50" s="124"/>
      <c r="I50" s="124"/>
      <c r="J50" s="124" t="s">
        <v>4</v>
      </c>
      <c r="K50" s="124"/>
      <c r="L50" s="124"/>
      <c r="M50" s="124"/>
      <c r="N50" s="124"/>
    </row>
    <row r="51" spans="1:14" ht="15" x14ac:dyDescent="0.25">
      <c r="A51" s="150" t="s">
        <v>315</v>
      </c>
      <c r="B51" s="124" t="s">
        <v>147</v>
      </c>
      <c r="C51" s="125">
        <v>44316</v>
      </c>
      <c r="D51" s="147">
        <f t="shared" si="1"/>
        <v>44316</v>
      </c>
      <c r="E51" s="125"/>
      <c r="F51" s="124"/>
      <c r="G51" s="125"/>
      <c r="H51" s="124"/>
      <c r="I51" s="124"/>
      <c r="J51" s="124" t="s">
        <v>8</v>
      </c>
      <c r="K51" s="124"/>
      <c r="L51" s="124"/>
      <c r="M51" s="124"/>
      <c r="N51" s="124"/>
    </row>
    <row r="52" spans="1:14" ht="15" x14ac:dyDescent="0.25">
      <c r="A52" s="150" t="s">
        <v>300</v>
      </c>
      <c r="B52" s="124" t="s">
        <v>343</v>
      </c>
      <c r="C52" s="125">
        <v>44354</v>
      </c>
      <c r="D52" s="147">
        <f t="shared" si="1"/>
        <v>44354</v>
      </c>
      <c r="E52" s="125"/>
      <c r="F52" s="124"/>
      <c r="G52" s="125"/>
      <c r="H52" s="124"/>
      <c r="I52" s="124"/>
      <c r="J52" s="124" t="s">
        <v>4</v>
      </c>
      <c r="K52" s="124"/>
      <c r="L52" s="124"/>
      <c r="M52" s="124"/>
      <c r="N52" s="124"/>
    </row>
    <row r="53" spans="1:14" ht="15" x14ac:dyDescent="0.25">
      <c r="A53" s="150" t="s">
        <v>303</v>
      </c>
      <c r="B53" s="124" t="s">
        <v>45</v>
      </c>
      <c r="C53" s="153">
        <v>44239</v>
      </c>
      <c r="D53" s="147">
        <f t="shared" si="1"/>
        <v>44239</v>
      </c>
      <c r="E53" s="125"/>
      <c r="F53" s="124"/>
      <c r="G53" s="125"/>
      <c r="H53" s="124"/>
      <c r="I53" s="124"/>
      <c r="J53" s="124" t="s">
        <v>8</v>
      </c>
      <c r="K53" s="124"/>
      <c r="L53" s="124"/>
      <c r="M53" s="124"/>
      <c r="N53" s="124"/>
    </row>
    <row r="54" spans="1:14" ht="15" x14ac:dyDescent="0.25">
      <c r="A54" s="150" t="s">
        <v>303</v>
      </c>
      <c r="B54" s="124" t="s">
        <v>344</v>
      </c>
      <c r="C54" s="153">
        <v>44239</v>
      </c>
      <c r="D54" s="147">
        <f t="shared" si="1"/>
        <v>44239</v>
      </c>
      <c r="E54" s="125"/>
      <c r="F54" s="124"/>
      <c r="G54" s="125"/>
      <c r="H54" s="124"/>
      <c r="I54" s="124"/>
      <c r="J54" s="124" t="s">
        <v>8</v>
      </c>
      <c r="K54" s="124"/>
      <c r="L54" s="124"/>
      <c r="M54" s="124"/>
      <c r="N54" s="124"/>
    </row>
    <row r="55" spans="1:14" ht="15" x14ac:dyDescent="0.25">
      <c r="A55" s="150" t="s">
        <v>316</v>
      </c>
      <c r="B55" s="124" t="s">
        <v>155</v>
      </c>
      <c r="C55" s="125">
        <v>44239</v>
      </c>
      <c r="D55" s="147">
        <f t="shared" si="1"/>
        <v>44239</v>
      </c>
      <c r="E55" s="125"/>
      <c r="F55" s="124"/>
      <c r="G55" s="125"/>
      <c r="H55" s="124"/>
      <c r="I55" s="124"/>
      <c r="J55" s="124" t="s">
        <v>8</v>
      </c>
      <c r="K55" s="124"/>
      <c r="L55" s="124"/>
      <c r="M55" s="124"/>
      <c r="N55" s="124"/>
    </row>
    <row r="56" spans="1:14" ht="15" x14ac:dyDescent="0.25">
      <c r="A56" s="150" t="s">
        <v>311</v>
      </c>
      <c r="B56" s="124" t="s">
        <v>109</v>
      </c>
      <c r="C56" s="125">
        <v>44239</v>
      </c>
      <c r="D56" s="147">
        <f t="shared" si="1"/>
        <v>44239</v>
      </c>
      <c r="E56" s="125"/>
      <c r="F56" s="124"/>
      <c r="G56" s="125"/>
      <c r="H56" s="124"/>
      <c r="I56" s="124"/>
      <c r="J56" s="124" t="s">
        <v>8</v>
      </c>
      <c r="K56" s="124"/>
      <c r="L56" s="124"/>
      <c r="M56" s="124"/>
      <c r="N56" s="124"/>
    </row>
    <row r="57" spans="1:14" ht="15" x14ac:dyDescent="0.25">
      <c r="A57" s="150" t="s">
        <v>309</v>
      </c>
      <c r="B57" s="124" t="s">
        <v>89</v>
      </c>
      <c r="C57" s="125">
        <v>44239</v>
      </c>
      <c r="D57" s="147">
        <f t="shared" si="1"/>
        <v>44239</v>
      </c>
      <c r="E57" s="125"/>
      <c r="F57" s="124"/>
      <c r="G57" s="125"/>
      <c r="H57" s="124"/>
      <c r="I57" s="124"/>
      <c r="J57" s="124" t="s">
        <v>8</v>
      </c>
      <c r="K57" s="124"/>
      <c r="L57" s="124"/>
      <c r="M57" s="124"/>
      <c r="N57" s="124"/>
    </row>
    <row r="58" spans="1:14" ht="15" x14ac:dyDescent="0.25">
      <c r="A58" s="150" t="s">
        <v>315</v>
      </c>
      <c r="B58" s="124" t="s">
        <v>148</v>
      </c>
      <c r="C58" s="125">
        <v>44316</v>
      </c>
      <c r="D58" s="147">
        <f t="shared" si="1"/>
        <v>44316</v>
      </c>
      <c r="E58" s="125"/>
      <c r="F58" s="124"/>
      <c r="G58" s="125"/>
      <c r="H58" s="124"/>
      <c r="I58" s="124"/>
      <c r="J58" s="124" t="s">
        <v>8</v>
      </c>
      <c r="K58" s="124"/>
      <c r="L58" s="124"/>
      <c r="M58" s="124"/>
      <c r="N58" s="124"/>
    </row>
    <row r="59" spans="1:14" ht="15" x14ac:dyDescent="0.25">
      <c r="A59" s="150" t="s">
        <v>299</v>
      </c>
      <c r="B59" s="124" t="s">
        <v>29</v>
      </c>
      <c r="C59" s="125">
        <v>44239</v>
      </c>
      <c r="D59" s="147">
        <f t="shared" si="1"/>
        <v>44239</v>
      </c>
      <c r="E59" s="125"/>
      <c r="F59" s="124"/>
      <c r="G59" s="125"/>
      <c r="H59" s="124"/>
      <c r="I59" s="124"/>
      <c r="J59" s="124" t="s">
        <v>8</v>
      </c>
      <c r="K59" s="124"/>
      <c r="L59" s="124"/>
      <c r="M59" s="124"/>
      <c r="N59" s="124"/>
    </row>
    <row r="60" spans="1:14" ht="15" x14ac:dyDescent="0.25">
      <c r="A60" s="150" t="s">
        <v>315</v>
      </c>
      <c r="B60" s="124" t="s">
        <v>149</v>
      </c>
      <c r="C60" s="125">
        <v>44316</v>
      </c>
      <c r="D60" s="147">
        <f t="shared" si="1"/>
        <v>44316</v>
      </c>
      <c r="E60" s="125"/>
      <c r="F60" s="124"/>
      <c r="G60" s="125"/>
      <c r="H60" s="124"/>
      <c r="I60" s="124"/>
      <c r="J60" s="124" t="s">
        <v>8</v>
      </c>
      <c r="K60" s="124"/>
      <c r="L60" s="124"/>
      <c r="M60" s="124"/>
      <c r="N60" s="124"/>
    </row>
    <row r="61" spans="1:14" ht="15" x14ac:dyDescent="0.25">
      <c r="A61" s="150" t="s">
        <v>313</v>
      </c>
      <c r="B61" s="124" t="s">
        <v>130</v>
      </c>
      <c r="C61" s="125">
        <v>44239</v>
      </c>
      <c r="D61" s="147">
        <f t="shared" si="1"/>
        <v>44239</v>
      </c>
      <c r="E61" s="125"/>
      <c r="F61" s="124"/>
      <c r="G61" s="125"/>
      <c r="H61" s="124"/>
      <c r="I61" s="124"/>
      <c r="J61" s="124" t="s">
        <v>8</v>
      </c>
      <c r="K61" s="124"/>
      <c r="L61" s="124"/>
      <c r="M61" s="124"/>
      <c r="N61" s="124"/>
    </row>
    <row r="62" spans="1:14" ht="15" x14ac:dyDescent="0.25">
      <c r="A62" s="150" t="s">
        <v>302</v>
      </c>
      <c r="B62" s="124" t="s">
        <v>40</v>
      </c>
      <c r="C62" s="153">
        <v>44239</v>
      </c>
      <c r="D62" s="147">
        <f t="shared" si="1"/>
        <v>44239</v>
      </c>
      <c r="E62" s="125"/>
      <c r="F62" s="124"/>
      <c r="G62" s="125"/>
      <c r="H62" s="124"/>
      <c r="I62" s="124"/>
      <c r="J62" s="152" t="s">
        <v>8</v>
      </c>
      <c r="K62" s="124"/>
      <c r="L62" s="124"/>
      <c r="M62" s="124"/>
      <c r="N62" s="124"/>
    </row>
    <row r="63" spans="1:14" ht="15" x14ac:dyDescent="0.25">
      <c r="A63" s="150" t="s">
        <v>305</v>
      </c>
      <c r="B63" s="124" t="s">
        <v>67</v>
      </c>
      <c r="C63" s="125">
        <v>44354</v>
      </c>
      <c r="D63" s="147">
        <f t="shared" si="1"/>
        <v>44354</v>
      </c>
      <c r="E63" s="125"/>
      <c r="F63" s="124"/>
      <c r="G63" s="125"/>
      <c r="H63" s="124"/>
      <c r="I63" s="124"/>
      <c r="J63" s="124" t="s">
        <v>4</v>
      </c>
      <c r="K63" s="124"/>
      <c r="L63" s="124"/>
      <c r="M63" s="124"/>
      <c r="N63" s="124"/>
    </row>
    <row r="64" spans="1:14" ht="15" x14ac:dyDescent="0.25">
      <c r="A64" s="150" t="s">
        <v>303</v>
      </c>
      <c r="B64" s="124" t="s">
        <v>48</v>
      </c>
      <c r="C64" s="153">
        <v>44239</v>
      </c>
      <c r="D64" s="147">
        <f t="shared" si="1"/>
        <v>44239</v>
      </c>
      <c r="E64" s="125"/>
      <c r="F64" s="124"/>
      <c r="G64" s="125"/>
      <c r="H64" s="124"/>
      <c r="I64" s="124"/>
      <c r="J64" s="124" t="s">
        <v>8</v>
      </c>
      <c r="K64" s="124"/>
      <c r="L64" s="124"/>
      <c r="M64" s="124"/>
      <c r="N64" s="124"/>
    </row>
    <row r="65" spans="1:14" ht="15" x14ac:dyDescent="0.25">
      <c r="A65" s="150" t="s">
        <v>304</v>
      </c>
      <c r="B65" s="124" t="s">
        <v>53</v>
      </c>
      <c r="C65" s="153">
        <v>44239</v>
      </c>
      <c r="D65" s="147">
        <f t="shared" si="1"/>
        <v>44239</v>
      </c>
      <c r="E65" s="125"/>
      <c r="F65" s="124"/>
      <c r="G65" s="125"/>
      <c r="H65" s="124"/>
      <c r="I65" s="124"/>
      <c r="J65" s="124" t="s">
        <v>8</v>
      </c>
      <c r="K65" s="124"/>
      <c r="L65" s="124"/>
      <c r="M65" s="124"/>
      <c r="N65" s="124"/>
    </row>
    <row r="66" spans="1:14" ht="15" x14ac:dyDescent="0.25">
      <c r="A66" s="150" t="s">
        <v>304</v>
      </c>
      <c r="B66" s="124" t="s">
        <v>55</v>
      </c>
      <c r="C66" s="153">
        <v>44239</v>
      </c>
      <c r="D66" s="147">
        <f t="shared" si="1"/>
        <v>44239</v>
      </c>
      <c r="E66" s="125"/>
      <c r="F66" s="124"/>
      <c r="G66" s="125"/>
      <c r="H66" s="124"/>
      <c r="I66" s="124"/>
      <c r="J66" s="124" t="s">
        <v>8</v>
      </c>
      <c r="K66" s="124"/>
      <c r="L66" s="124"/>
      <c r="M66" s="124"/>
      <c r="N66" s="124"/>
    </row>
    <row r="67" spans="1:14" ht="15" x14ac:dyDescent="0.25">
      <c r="A67" s="150" t="s">
        <v>304</v>
      </c>
      <c r="B67" s="124" t="s">
        <v>345</v>
      </c>
      <c r="C67" s="153">
        <v>44239</v>
      </c>
      <c r="D67" s="147">
        <f t="shared" ref="D67:D98" si="2">C67</f>
        <v>44239</v>
      </c>
      <c r="E67" s="125"/>
      <c r="F67" s="124"/>
      <c r="G67" s="125"/>
      <c r="H67" s="124"/>
      <c r="I67" s="124"/>
      <c r="J67" s="124" t="s">
        <v>8</v>
      </c>
      <c r="K67" s="124"/>
      <c r="L67" s="124"/>
      <c r="M67" s="124"/>
      <c r="N67" s="124"/>
    </row>
    <row r="68" spans="1:14" ht="15" x14ac:dyDescent="0.25">
      <c r="A68" s="150" t="s">
        <v>315</v>
      </c>
      <c r="B68" s="124" t="s">
        <v>150</v>
      </c>
      <c r="C68" s="125">
        <v>44316</v>
      </c>
      <c r="D68" s="147">
        <f t="shared" si="2"/>
        <v>44316</v>
      </c>
      <c r="E68" s="125"/>
      <c r="F68" s="124"/>
      <c r="G68" s="125"/>
      <c r="H68" s="124"/>
      <c r="I68" s="124"/>
      <c r="J68" s="124" t="s">
        <v>8</v>
      </c>
      <c r="K68" s="124"/>
      <c r="L68" s="124"/>
      <c r="M68" s="124"/>
      <c r="N68" s="124"/>
    </row>
    <row r="69" spans="1:14" ht="15" x14ac:dyDescent="0.25">
      <c r="A69" s="150" t="s">
        <v>305</v>
      </c>
      <c r="B69" s="124" t="s">
        <v>68</v>
      </c>
      <c r="C69" s="125">
        <v>44354</v>
      </c>
      <c r="D69" s="147">
        <f t="shared" si="2"/>
        <v>44354</v>
      </c>
      <c r="E69" s="125"/>
      <c r="F69" s="124"/>
      <c r="G69" s="125"/>
      <c r="H69" s="124"/>
      <c r="I69" s="124"/>
      <c r="J69" s="124" t="s">
        <v>4</v>
      </c>
      <c r="K69" s="124"/>
      <c r="L69" s="124"/>
      <c r="M69" s="124"/>
      <c r="N69" s="124"/>
    </row>
    <row r="70" spans="1:14" ht="15" x14ac:dyDescent="0.25">
      <c r="A70" s="150" t="s">
        <v>305</v>
      </c>
      <c r="B70" s="124" t="s">
        <v>69</v>
      </c>
      <c r="C70" s="125">
        <v>44354</v>
      </c>
      <c r="D70" s="147">
        <f t="shared" si="2"/>
        <v>44354</v>
      </c>
      <c r="E70" s="125"/>
      <c r="F70" s="124"/>
      <c r="G70" s="125"/>
      <c r="H70" s="124"/>
      <c r="I70" s="124"/>
      <c r="J70" s="124" t="s">
        <v>4</v>
      </c>
      <c r="K70" s="124"/>
      <c r="L70" s="124"/>
      <c r="M70" s="124"/>
      <c r="N70" s="124"/>
    </row>
    <row r="71" spans="1:14" ht="15" x14ac:dyDescent="0.25">
      <c r="A71" s="150" t="s">
        <v>314</v>
      </c>
      <c r="B71" s="124" t="s">
        <v>138</v>
      </c>
      <c r="C71" s="125">
        <v>44239</v>
      </c>
      <c r="D71" s="147">
        <f t="shared" si="2"/>
        <v>44239</v>
      </c>
      <c r="E71" s="125"/>
      <c r="F71" s="124"/>
      <c r="G71" s="125"/>
      <c r="H71" s="124"/>
      <c r="I71" s="124"/>
      <c r="J71" s="124" t="s">
        <v>8</v>
      </c>
      <c r="K71" s="124"/>
      <c r="L71" s="124"/>
      <c r="M71" s="124"/>
      <c r="N71" s="124"/>
    </row>
    <row r="72" spans="1:14" ht="15" x14ac:dyDescent="0.25">
      <c r="A72" s="150" t="s">
        <v>305</v>
      </c>
      <c r="B72" s="124" t="s">
        <v>346</v>
      </c>
      <c r="C72" s="125">
        <v>44354</v>
      </c>
      <c r="D72" s="147">
        <f t="shared" si="2"/>
        <v>44354</v>
      </c>
      <c r="E72" s="125"/>
      <c r="F72" s="124"/>
      <c r="G72" s="125"/>
      <c r="H72" s="124"/>
      <c r="I72" s="124"/>
      <c r="J72" s="124" t="s">
        <v>4</v>
      </c>
      <c r="K72" s="124"/>
      <c r="L72" s="124"/>
      <c r="M72" s="124"/>
      <c r="N72" s="124"/>
    </row>
    <row r="73" spans="1:14" ht="15" x14ac:dyDescent="0.25">
      <c r="A73" s="150" t="s">
        <v>305</v>
      </c>
      <c r="B73" s="124" t="s">
        <v>347</v>
      </c>
      <c r="C73" s="125">
        <v>44354</v>
      </c>
      <c r="D73" s="147">
        <f t="shared" si="2"/>
        <v>44354</v>
      </c>
      <c r="E73" s="125"/>
      <c r="F73" s="124"/>
      <c r="G73" s="125"/>
      <c r="H73" s="124"/>
      <c r="I73" s="124"/>
      <c r="J73" s="124" t="s">
        <v>4</v>
      </c>
      <c r="K73" s="124"/>
      <c r="L73" s="124"/>
      <c r="M73" s="124"/>
      <c r="N73" s="124"/>
    </row>
    <row r="74" spans="1:14" ht="15" x14ac:dyDescent="0.25">
      <c r="A74" s="150" t="s">
        <v>314</v>
      </c>
      <c r="B74" s="124" t="s">
        <v>139</v>
      </c>
      <c r="C74" s="125">
        <v>44239</v>
      </c>
      <c r="D74" s="147">
        <f t="shared" si="2"/>
        <v>44239</v>
      </c>
      <c r="E74" s="125"/>
      <c r="F74" s="124"/>
      <c r="G74" s="125"/>
      <c r="H74" s="124"/>
      <c r="I74" s="124"/>
      <c r="J74" s="124" t="s">
        <v>8</v>
      </c>
      <c r="K74" s="124"/>
      <c r="L74" s="124"/>
      <c r="M74" s="124"/>
      <c r="N74" s="124"/>
    </row>
    <row r="75" spans="1:14" ht="15" x14ac:dyDescent="0.25">
      <c r="A75" s="150" t="s">
        <v>306</v>
      </c>
      <c r="B75" s="124" t="s">
        <v>348</v>
      </c>
      <c r="C75" s="125">
        <v>44354</v>
      </c>
      <c r="D75" s="147">
        <f t="shared" si="2"/>
        <v>44354</v>
      </c>
      <c r="E75" s="125"/>
      <c r="F75" s="124"/>
      <c r="G75" s="125"/>
      <c r="H75" s="124"/>
      <c r="I75" s="124"/>
      <c r="J75" s="124" t="s">
        <v>4</v>
      </c>
      <c r="K75" s="124"/>
      <c r="L75" s="124"/>
      <c r="M75" s="124"/>
      <c r="N75" s="124"/>
    </row>
    <row r="76" spans="1:14" ht="15" x14ac:dyDescent="0.25">
      <c r="A76" s="150" t="s">
        <v>303</v>
      </c>
      <c r="B76" s="124" t="s">
        <v>349</v>
      </c>
      <c r="C76" s="153">
        <v>44239</v>
      </c>
      <c r="D76" s="147">
        <f t="shared" si="2"/>
        <v>44239</v>
      </c>
      <c r="E76" s="125"/>
      <c r="F76" s="124"/>
      <c r="G76" s="125"/>
      <c r="H76" s="124"/>
      <c r="I76" s="124"/>
      <c r="J76" s="124" t="s">
        <v>8</v>
      </c>
      <c r="K76" s="124"/>
      <c r="L76" s="124"/>
      <c r="M76" s="124"/>
      <c r="N76" s="124"/>
    </row>
    <row r="77" spans="1:14" ht="15" x14ac:dyDescent="0.25">
      <c r="A77" s="150" t="s">
        <v>301</v>
      </c>
      <c r="B77" s="124" t="s">
        <v>350</v>
      </c>
      <c r="C77" s="125">
        <v>44354</v>
      </c>
      <c r="D77" s="147">
        <f t="shared" si="2"/>
        <v>44354</v>
      </c>
      <c r="E77" s="125"/>
      <c r="F77" s="124"/>
      <c r="G77" s="125"/>
      <c r="H77" s="124"/>
      <c r="I77" s="124"/>
      <c r="J77" s="124" t="s">
        <v>4</v>
      </c>
      <c r="K77" s="124"/>
      <c r="L77" s="124"/>
      <c r="M77" s="124"/>
      <c r="N77" s="124"/>
    </row>
    <row r="78" spans="1:14" ht="15" x14ac:dyDescent="0.25">
      <c r="A78" s="150" t="s">
        <v>313</v>
      </c>
      <c r="B78" s="124" t="s">
        <v>277</v>
      </c>
      <c r="C78" s="125">
        <v>44239</v>
      </c>
      <c r="D78" s="147">
        <f t="shared" si="2"/>
        <v>44239</v>
      </c>
      <c r="E78" s="125"/>
      <c r="F78" s="124"/>
      <c r="G78" s="125"/>
      <c r="H78" s="124"/>
      <c r="I78" s="124"/>
      <c r="J78" s="124" t="s">
        <v>8</v>
      </c>
      <c r="K78" s="124"/>
      <c r="L78" s="124"/>
      <c r="M78" s="124"/>
      <c r="N78" s="124"/>
    </row>
    <row r="79" spans="1:14" ht="15" x14ac:dyDescent="0.25">
      <c r="A79" s="150" t="s">
        <v>305</v>
      </c>
      <c r="B79" s="124" t="s">
        <v>70</v>
      </c>
      <c r="C79" s="125">
        <v>44354</v>
      </c>
      <c r="D79" s="147">
        <f t="shared" si="2"/>
        <v>44354</v>
      </c>
      <c r="E79" s="125"/>
      <c r="F79" s="124"/>
      <c r="G79" s="125"/>
      <c r="H79" s="124"/>
      <c r="I79" s="124"/>
      <c r="J79" s="124" t="s">
        <v>4</v>
      </c>
      <c r="K79" s="124"/>
      <c r="L79" s="124"/>
      <c r="M79" s="124"/>
      <c r="N79" s="124"/>
    </row>
    <row r="80" spans="1:14" ht="15" x14ac:dyDescent="0.25">
      <c r="A80" s="150" t="s">
        <v>304</v>
      </c>
      <c r="B80" s="124" t="s">
        <v>56</v>
      </c>
      <c r="C80" s="153">
        <v>44239</v>
      </c>
      <c r="D80" s="147">
        <f t="shared" si="2"/>
        <v>44239</v>
      </c>
      <c r="E80" s="125"/>
      <c r="F80" s="124"/>
      <c r="G80" s="125"/>
      <c r="H80" s="124"/>
      <c r="I80" s="124"/>
      <c r="J80" s="124" t="s">
        <v>8</v>
      </c>
      <c r="K80" s="124"/>
      <c r="L80" s="124"/>
      <c r="M80" s="124"/>
      <c r="N80" s="124"/>
    </row>
    <row r="81" spans="1:14" ht="15" x14ac:dyDescent="0.25">
      <c r="A81" s="150" t="s">
        <v>306</v>
      </c>
      <c r="B81" s="124" t="s">
        <v>75</v>
      </c>
      <c r="C81" s="125">
        <v>44354</v>
      </c>
      <c r="D81" s="147">
        <f t="shared" si="2"/>
        <v>44354</v>
      </c>
      <c r="E81" s="125"/>
      <c r="F81" s="124"/>
      <c r="G81" s="125"/>
      <c r="H81" s="124"/>
      <c r="I81" s="124"/>
      <c r="J81" s="124" t="s">
        <v>4</v>
      </c>
      <c r="K81" s="124"/>
      <c r="L81" s="124"/>
      <c r="M81" s="124"/>
      <c r="N81" s="124"/>
    </row>
    <row r="82" spans="1:14" ht="15" x14ac:dyDescent="0.25">
      <c r="A82" s="150" t="s">
        <v>314</v>
      </c>
      <c r="B82" s="124" t="s">
        <v>140</v>
      </c>
      <c r="C82" s="125">
        <v>44239</v>
      </c>
      <c r="D82" s="147">
        <f t="shared" si="2"/>
        <v>44239</v>
      </c>
      <c r="E82" s="125"/>
      <c r="F82" s="124"/>
      <c r="G82" s="125"/>
      <c r="H82" s="124"/>
      <c r="I82" s="124"/>
      <c r="J82" s="124" t="s">
        <v>8</v>
      </c>
      <c r="K82" s="124"/>
      <c r="L82" s="124"/>
      <c r="M82" s="124"/>
      <c r="N82" s="124"/>
    </row>
    <row r="83" spans="1:14" ht="15" x14ac:dyDescent="0.25">
      <c r="A83" s="150" t="s">
        <v>300</v>
      </c>
      <c r="B83" s="124" t="s">
        <v>351</v>
      </c>
      <c r="C83" s="125">
        <v>44354</v>
      </c>
      <c r="D83" s="147">
        <f t="shared" si="2"/>
        <v>44354</v>
      </c>
      <c r="E83" s="125"/>
      <c r="F83" s="124"/>
      <c r="G83" s="125"/>
      <c r="H83" s="124"/>
      <c r="I83" s="124"/>
      <c r="J83" s="124" t="s">
        <v>4</v>
      </c>
      <c r="K83" s="124"/>
      <c r="L83" s="124"/>
      <c r="M83" s="124"/>
      <c r="N83" s="124"/>
    </row>
    <row r="84" spans="1:14" ht="15" x14ac:dyDescent="0.25">
      <c r="A84" s="150" t="s">
        <v>306</v>
      </c>
      <c r="B84" s="124" t="s">
        <v>77</v>
      </c>
      <c r="C84" s="125">
        <v>44354</v>
      </c>
      <c r="D84" s="147">
        <f t="shared" si="2"/>
        <v>44354</v>
      </c>
      <c r="E84" s="125"/>
      <c r="F84" s="124"/>
      <c r="G84" s="125"/>
      <c r="H84" s="124"/>
      <c r="I84" s="124"/>
      <c r="J84" s="124" t="s">
        <v>4</v>
      </c>
      <c r="K84" s="124"/>
      <c r="L84" s="124"/>
      <c r="M84" s="124"/>
      <c r="N84" s="124"/>
    </row>
    <row r="85" spans="1:14" ht="15" x14ac:dyDescent="0.25">
      <c r="A85" s="150" t="s">
        <v>306</v>
      </c>
      <c r="B85" s="124" t="s">
        <v>78</v>
      </c>
      <c r="C85" s="125">
        <v>44354</v>
      </c>
      <c r="D85" s="147">
        <f t="shared" si="2"/>
        <v>44354</v>
      </c>
      <c r="E85" s="125"/>
      <c r="F85" s="124"/>
      <c r="G85" s="125"/>
      <c r="H85" s="124"/>
      <c r="I85" s="124"/>
      <c r="J85" s="124" t="s">
        <v>4</v>
      </c>
      <c r="K85" s="124"/>
      <c r="L85" s="124"/>
      <c r="M85" s="124"/>
      <c r="N85" s="124"/>
    </row>
    <row r="86" spans="1:14" ht="15" x14ac:dyDescent="0.25">
      <c r="A86" s="150" t="s">
        <v>308</v>
      </c>
      <c r="B86" s="124" t="s">
        <v>83</v>
      </c>
      <c r="C86" s="125">
        <v>44239</v>
      </c>
      <c r="D86" s="147">
        <f t="shared" si="2"/>
        <v>44239</v>
      </c>
      <c r="E86" s="125"/>
      <c r="F86" s="124"/>
      <c r="G86" s="125"/>
      <c r="H86" s="124"/>
      <c r="I86" s="124"/>
      <c r="J86" s="124" t="s">
        <v>8</v>
      </c>
      <c r="K86" s="124"/>
      <c r="L86" s="124"/>
      <c r="M86" s="124"/>
      <c r="N86" s="124"/>
    </row>
    <row r="87" spans="1:14" ht="15" x14ac:dyDescent="0.25">
      <c r="A87" s="150" t="s">
        <v>308</v>
      </c>
      <c r="B87" s="124" t="s">
        <v>352</v>
      </c>
      <c r="C87" s="125">
        <v>44239</v>
      </c>
      <c r="D87" s="147">
        <f t="shared" si="2"/>
        <v>44239</v>
      </c>
      <c r="E87" s="125"/>
      <c r="F87" s="124"/>
      <c r="G87" s="125"/>
      <c r="H87" s="124"/>
      <c r="I87" s="124"/>
      <c r="J87" s="124" t="s">
        <v>8</v>
      </c>
      <c r="K87" s="124"/>
      <c r="L87" s="124"/>
      <c r="M87" s="124"/>
      <c r="N87" s="124"/>
    </row>
    <row r="88" spans="1:14" ht="15" x14ac:dyDescent="0.25">
      <c r="A88" s="150" t="s">
        <v>305</v>
      </c>
      <c r="B88" s="124" t="s">
        <v>71</v>
      </c>
      <c r="C88" s="125">
        <v>44354</v>
      </c>
      <c r="D88" s="147">
        <f t="shared" si="2"/>
        <v>44354</v>
      </c>
      <c r="E88" s="125"/>
      <c r="F88" s="124"/>
      <c r="G88" s="125"/>
      <c r="H88" s="124"/>
      <c r="I88" s="124"/>
      <c r="J88" s="124" t="s">
        <v>4</v>
      </c>
      <c r="K88" s="124"/>
      <c r="L88" s="124"/>
      <c r="M88" s="124"/>
      <c r="N88" s="124"/>
    </row>
    <row r="89" spans="1:14" ht="15" x14ac:dyDescent="0.25">
      <c r="A89" s="150" t="s">
        <v>299</v>
      </c>
      <c r="B89" s="124" t="s">
        <v>30</v>
      </c>
      <c r="C89" s="125">
        <v>44239</v>
      </c>
      <c r="D89" s="147">
        <f t="shared" si="2"/>
        <v>44239</v>
      </c>
      <c r="E89" s="125"/>
      <c r="F89" s="124"/>
      <c r="G89" s="125"/>
      <c r="H89" s="124"/>
      <c r="I89" s="124"/>
      <c r="J89" s="124" t="s">
        <v>8</v>
      </c>
      <c r="K89" s="124"/>
      <c r="L89" s="124"/>
      <c r="M89" s="124"/>
      <c r="N89" s="124"/>
    </row>
    <row r="90" spans="1:14" ht="15" x14ac:dyDescent="0.25">
      <c r="A90" s="150" t="s">
        <v>308</v>
      </c>
      <c r="B90" s="124" t="s">
        <v>85</v>
      </c>
      <c r="C90" s="125">
        <v>44239</v>
      </c>
      <c r="D90" s="147">
        <f t="shared" si="2"/>
        <v>44239</v>
      </c>
      <c r="E90" s="125"/>
      <c r="F90" s="124"/>
      <c r="G90" s="125"/>
      <c r="H90" s="124"/>
      <c r="I90" s="124"/>
      <c r="J90" s="124" t="s">
        <v>8</v>
      </c>
      <c r="K90" s="124"/>
      <c r="L90" s="124"/>
      <c r="M90" s="124"/>
      <c r="N90" s="124"/>
    </row>
    <row r="91" spans="1:14" ht="15" x14ac:dyDescent="0.25">
      <c r="A91" s="150" t="s">
        <v>315</v>
      </c>
      <c r="B91" s="124" t="s">
        <v>151</v>
      </c>
      <c r="C91" s="125">
        <v>44316</v>
      </c>
      <c r="D91" s="147">
        <f t="shared" si="2"/>
        <v>44316</v>
      </c>
      <c r="E91" s="125"/>
      <c r="F91" s="124"/>
      <c r="G91" s="125"/>
      <c r="H91" s="124"/>
      <c r="I91" s="124"/>
      <c r="J91" s="124" t="s">
        <v>8</v>
      </c>
      <c r="K91" s="124"/>
      <c r="L91" s="124"/>
      <c r="M91" s="124"/>
      <c r="N91" s="124"/>
    </row>
    <row r="92" spans="1:14" ht="15" x14ac:dyDescent="0.25">
      <c r="A92" s="150" t="s">
        <v>311</v>
      </c>
      <c r="B92" s="124" t="s">
        <v>110</v>
      </c>
      <c r="C92" s="125">
        <v>44239</v>
      </c>
      <c r="D92" s="147">
        <f t="shared" si="2"/>
        <v>44239</v>
      </c>
      <c r="E92" s="125"/>
      <c r="F92" s="124"/>
      <c r="G92" s="125"/>
      <c r="H92" s="124"/>
      <c r="I92" s="124"/>
      <c r="J92" s="124" t="s">
        <v>8</v>
      </c>
      <c r="K92" s="124"/>
      <c r="L92" s="124"/>
      <c r="M92" s="124"/>
      <c r="N92" s="124"/>
    </row>
    <row r="93" spans="1:14" ht="15" x14ac:dyDescent="0.25">
      <c r="A93" s="150" t="s">
        <v>314</v>
      </c>
      <c r="B93" s="124" t="s">
        <v>141</v>
      </c>
      <c r="C93" s="125">
        <v>44239</v>
      </c>
      <c r="D93" s="147">
        <f t="shared" si="2"/>
        <v>44239</v>
      </c>
      <c r="E93" s="125"/>
      <c r="F93" s="124"/>
      <c r="G93" s="125"/>
      <c r="H93" s="124"/>
      <c r="I93" s="124"/>
      <c r="J93" s="124" t="s">
        <v>8</v>
      </c>
      <c r="K93" s="124"/>
      <c r="L93" s="124"/>
      <c r="M93" s="124"/>
      <c r="N93" s="124"/>
    </row>
    <row r="94" spans="1:14" ht="15" x14ac:dyDescent="0.25">
      <c r="A94" s="150" t="s">
        <v>308</v>
      </c>
      <c r="B94" s="124" t="s">
        <v>86</v>
      </c>
      <c r="C94" s="125">
        <v>44239</v>
      </c>
      <c r="D94" s="147">
        <f t="shared" si="2"/>
        <v>44239</v>
      </c>
      <c r="E94" s="125"/>
      <c r="F94" s="124"/>
      <c r="G94" s="125"/>
      <c r="H94" s="124"/>
      <c r="I94" s="124"/>
      <c r="J94" s="124" t="s">
        <v>8</v>
      </c>
      <c r="K94" s="124"/>
      <c r="L94" s="124"/>
      <c r="M94" s="124"/>
      <c r="N94" s="124"/>
    </row>
    <row r="95" spans="1:14" ht="15" x14ac:dyDescent="0.25">
      <c r="A95" s="150" t="s">
        <v>314</v>
      </c>
      <c r="B95" s="124" t="s">
        <v>142</v>
      </c>
      <c r="C95" s="125">
        <v>44239</v>
      </c>
      <c r="D95" s="147">
        <f t="shared" si="2"/>
        <v>44239</v>
      </c>
      <c r="E95" s="125"/>
      <c r="F95" s="124"/>
      <c r="G95" s="125"/>
      <c r="H95" s="124"/>
      <c r="I95" s="124"/>
      <c r="J95" s="124" t="s">
        <v>8</v>
      </c>
      <c r="K95" s="124"/>
      <c r="L95" s="124"/>
      <c r="M95" s="124"/>
      <c r="N95" s="124"/>
    </row>
    <row r="96" spans="1:14" ht="15" x14ac:dyDescent="0.25">
      <c r="A96" s="150" t="s">
        <v>305</v>
      </c>
      <c r="B96" s="124" t="s">
        <v>72</v>
      </c>
      <c r="C96" s="125">
        <v>44354</v>
      </c>
      <c r="D96" s="147">
        <f t="shared" si="2"/>
        <v>44354</v>
      </c>
      <c r="E96" s="125"/>
      <c r="F96" s="124"/>
      <c r="G96" s="125"/>
      <c r="H96" s="124"/>
      <c r="I96" s="124"/>
      <c r="J96" s="124" t="s">
        <v>4</v>
      </c>
      <c r="K96" s="124"/>
      <c r="L96" s="124"/>
      <c r="M96" s="124"/>
      <c r="N96" s="124"/>
    </row>
    <row r="97" spans="1:14" ht="15" x14ac:dyDescent="0.25">
      <c r="A97" s="150" t="s">
        <v>309</v>
      </c>
      <c r="B97" s="124" t="s">
        <v>90</v>
      </c>
      <c r="C97" s="125">
        <v>44239</v>
      </c>
      <c r="D97" s="147">
        <f t="shared" si="2"/>
        <v>44239</v>
      </c>
      <c r="E97" s="125"/>
      <c r="F97" s="124"/>
      <c r="G97" s="125"/>
      <c r="H97" s="124"/>
      <c r="I97" s="124"/>
      <c r="J97" s="124" t="s">
        <v>8</v>
      </c>
      <c r="K97" s="124"/>
      <c r="L97" s="124"/>
      <c r="M97" s="124"/>
      <c r="N97" s="124"/>
    </row>
    <row r="98" spans="1:14" ht="15" x14ac:dyDescent="0.25">
      <c r="A98" s="150" t="s">
        <v>304</v>
      </c>
      <c r="B98" s="124" t="s">
        <v>57</v>
      </c>
      <c r="C98" s="153">
        <v>44239</v>
      </c>
      <c r="D98" s="147">
        <f t="shared" si="2"/>
        <v>44239</v>
      </c>
      <c r="E98" s="125"/>
      <c r="F98" s="124"/>
      <c r="G98" s="125"/>
      <c r="H98" s="124"/>
      <c r="I98" s="124"/>
      <c r="J98" s="124" t="s">
        <v>8</v>
      </c>
      <c r="K98" s="124"/>
      <c r="L98" s="124"/>
      <c r="M98" s="124"/>
      <c r="N98" s="124"/>
    </row>
    <row r="99" spans="1:14" ht="15" x14ac:dyDescent="0.25">
      <c r="A99" s="150" t="s">
        <v>299</v>
      </c>
      <c r="B99" s="124" t="s">
        <v>31</v>
      </c>
      <c r="C99" s="125">
        <v>44239</v>
      </c>
      <c r="D99" s="147">
        <f t="shared" ref="D99:D130" si="3">C99</f>
        <v>44239</v>
      </c>
      <c r="E99" s="125"/>
      <c r="F99" s="124"/>
      <c r="G99" s="125"/>
      <c r="H99" s="124"/>
      <c r="I99" s="124"/>
      <c r="J99" s="124" t="s">
        <v>8</v>
      </c>
      <c r="K99" s="124"/>
      <c r="L99" s="124"/>
      <c r="M99" s="124"/>
      <c r="N99" s="124"/>
    </row>
    <row r="100" spans="1:14" ht="15" x14ac:dyDescent="0.25">
      <c r="A100" s="150" t="s">
        <v>310</v>
      </c>
      <c r="B100" s="124" t="s">
        <v>99</v>
      </c>
      <c r="C100" s="125">
        <v>44354</v>
      </c>
      <c r="D100" s="147">
        <f t="shared" si="3"/>
        <v>44354</v>
      </c>
      <c r="E100" s="125"/>
      <c r="F100" s="124"/>
      <c r="G100" s="125"/>
      <c r="H100" s="124"/>
      <c r="I100" s="124"/>
      <c r="J100" s="124" t="s">
        <v>4</v>
      </c>
      <c r="K100" s="124"/>
      <c r="L100" s="124"/>
      <c r="M100" s="124"/>
      <c r="N100" s="124"/>
    </row>
    <row r="101" spans="1:14" ht="15" x14ac:dyDescent="0.25">
      <c r="A101" s="150" t="s">
        <v>312</v>
      </c>
      <c r="B101" s="124" t="s">
        <v>124</v>
      </c>
      <c r="C101" s="125">
        <v>44239</v>
      </c>
      <c r="D101" s="147">
        <f t="shared" si="3"/>
        <v>44239</v>
      </c>
      <c r="E101" s="125"/>
      <c r="F101" s="124"/>
      <c r="G101" s="125"/>
      <c r="H101" s="124"/>
      <c r="I101" s="124"/>
      <c r="J101" s="124" t="s">
        <v>8</v>
      </c>
      <c r="K101" s="124"/>
      <c r="L101" s="124"/>
      <c r="M101" s="124"/>
      <c r="N101" s="124"/>
    </row>
    <row r="102" spans="1:14" ht="15" x14ac:dyDescent="0.25">
      <c r="A102" s="150" t="s">
        <v>311</v>
      </c>
      <c r="B102" s="124" t="s">
        <v>111</v>
      </c>
      <c r="C102" s="125">
        <v>44239</v>
      </c>
      <c r="D102" s="147">
        <f t="shared" si="3"/>
        <v>44239</v>
      </c>
      <c r="E102" s="125"/>
      <c r="F102" s="124"/>
      <c r="G102" s="125"/>
      <c r="H102" s="124"/>
      <c r="I102" s="124"/>
      <c r="J102" s="124" t="s">
        <v>8</v>
      </c>
      <c r="K102" s="124"/>
      <c r="L102" s="124"/>
      <c r="M102" s="124"/>
      <c r="N102" s="124"/>
    </row>
    <row r="103" spans="1:14" ht="15" x14ac:dyDescent="0.25">
      <c r="A103" s="150" t="s">
        <v>299</v>
      </c>
      <c r="B103" s="124" t="s">
        <v>32</v>
      </c>
      <c r="C103" s="125">
        <v>44239</v>
      </c>
      <c r="D103" s="147">
        <f t="shared" si="3"/>
        <v>44239</v>
      </c>
      <c r="E103" s="125"/>
      <c r="F103" s="124"/>
      <c r="G103" s="125"/>
      <c r="H103" s="124"/>
      <c r="I103" s="124"/>
      <c r="J103" s="124" t="s">
        <v>8</v>
      </c>
      <c r="K103" s="124"/>
      <c r="L103" s="124"/>
      <c r="M103" s="124"/>
      <c r="N103" s="124"/>
    </row>
    <row r="104" spans="1:14" ht="15" x14ac:dyDescent="0.25">
      <c r="A104" s="150" t="s">
        <v>300</v>
      </c>
      <c r="B104" s="124" t="s">
        <v>353</v>
      </c>
      <c r="C104" s="125">
        <v>44354</v>
      </c>
      <c r="D104" s="147">
        <f t="shared" si="3"/>
        <v>44354</v>
      </c>
      <c r="E104" s="125"/>
      <c r="F104" s="124"/>
      <c r="G104" s="125"/>
      <c r="H104" s="124"/>
      <c r="I104" s="124"/>
      <c r="J104" s="124" t="s">
        <v>4</v>
      </c>
      <c r="K104" s="124"/>
      <c r="L104" s="124"/>
      <c r="M104" s="124"/>
      <c r="N104" s="124"/>
    </row>
    <row r="105" spans="1:14" ht="15" x14ac:dyDescent="0.25">
      <c r="A105" s="150" t="s">
        <v>309</v>
      </c>
      <c r="B105" s="124" t="s">
        <v>91</v>
      </c>
      <c r="C105" s="125">
        <v>44239</v>
      </c>
      <c r="D105" s="147">
        <f t="shared" si="3"/>
        <v>44239</v>
      </c>
      <c r="E105" s="125"/>
      <c r="F105" s="124"/>
      <c r="G105" s="125"/>
      <c r="H105" s="124"/>
      <c r="I105" s="124"/>
      <c r="J105" s="124" t="s">
        <v>8</v>
      </c>
      <c r="K105" s="124"/>
      <c r="L105" s="124"/>
      <c r="M105" s="124"/>
      <c r="N105" s="124"/>
    </row>
    <row r="106" spans="1:14" ht="15" x14ac:dyDescent="0.25">
      <c r="A106" s="150" t="s">
        <v>302</v>
      </c>
      <c r="B106" s="124" t="s">
        <v>41</v>
      </c>
      <c r="C106" s="153">
        <v>44239</v>
      </c>
      <c r="D106" s="147">
        <f t="shared" si="3"/>
        <v>44239</v>
      </c>
      <c r="E106" s="125"/>
      <c r="F106" s="124"/>
      <c r="G106" s="125"/>
      <c r="H106" s="124"/>
      <c r="I106" s="124"/>
      <c r="J106" s="152" t="s">
        <v>8</v>
      </c>
      <c r="K106" s="124"/>
      <c r="L106" s="124"/>
      <c r="M106" s="124"/>
      <c r="N106" s="124"/>
    </row>
    <row r="107" spans="1:14" ht="15" x14ac:dyDescent="0.25">
      <c r="A107" s="150" t="s">
        <v>314</v>
      </c>
      <c r="B107" s="124" t="s">
        <v>132</v>
      </c>
      <c r="C107" s="125">
        <v>44239</v>
      </c>
      <c r="D107" s="147">
        <f t="shared" si="3"/>
        <v>44239</v>
      </c>
      <c r="E107" s="125"/>
      <c r="F107" s="124"/>
      <c r="G107" s="125"/>
      <c r="H107" s="124"/>
      <c r="I107" s="124"/>
      <c r="J107" s="124" t="s">
        <v>8</v>
      </c>
      <c r="K107" s="124"/>
      <c r="L107" s="124"/>
      <c r="M107" s="124"/>
      <c r="N107" s="124"/>
    </row>
    <row r="108" spans="1:14" ht="15" x14ac:dyDescent="0.25">
      <c r="A108" s="150" t="s">
        <v>309</v>
      </c>
      <c r="B108" s="124" t="s">
        <v>92</v>
      </c>
      <c r="C108" s="125">
        <v>44239</v>
      </c>
      <c r="D108" s="147">
        <f t="shared" si="3"/>
        <v>44239</v>
      </c>
      <c r="E108" s="125"/>
      <c r="F108" s="124"/>
      <c r="G108" s="125"/>
      <c r="H108" s="124"/>
      <c r="I108" s="124"/>
      <c r="J108" s="124" t="s">
        <v>8</v>
      </c>
      <c r="K108" s="124"/>
      <c r="L108" s="124"/>
      <c r="M108" s="124"/>
      <c r="N108" s="124"/>
    </row>
    <row r="109" spans="1:14" ht="15" x14ac:dyDescent="0.25">
      <c r="A109" s="150" t="s">
        <v>311</v>
      </c>
      <c r="B109" s="124" t="s">
        <v>112</v>
      </c>
      <c r="C109" s="125">
        <v>44239</v>
      </c>
      <c r="D109" s="147">
        <f t="shared" si="3"/>
        <v>44239</v>
      </c>
      <c r="E109" s="125"/>
      <c r="F109" s="124"/>
      <c r="G109" s="125"/>
      <c r="H109" s="124"/>
      <c r="I109" s="124"/>
      <c r="J109" s="124" t="s">
        <v>8</v>
      </c>
      <c r="K109" s="124"/>
      <c r="L109" s="124"/>
      <c r="M109" s="124"/>
      <c r="N109" s="124"/>
    </row>
    <row r="110" spans="1:14" ht="15" x14ac:dyDescent="0.25">
      <c r="A110" s="150" t="s">
        <v>309</v>
      </c>
      <c r="B110" s="124" t="s">
        <v>87</v>
      </c>
      <c r="C110" s="125">
        <v>44239</v>
      </c>
      <c r="D110" s="147">
        <f t="shared" si="3"/>
        <v>44239</v>
      </c>
      <c r="E110" s="125"/>
      <c r="F110" s="124"/>
      <c r="G110" s="125"/>
      <c r="H110" s="124"/>
      <c r="I110" s="124"/>
      <c r="J110" s="124" t="s">
        <v>8</v>
      </c>
      <c r="K110" s="124"/>
      <c r="L110" s="124"/>
      <c r="M110" s="124"/>
      <c r="N110" s="124"/>
    </row>
    <row r="111" spans="1:14" ht="15" x14ac:dyDescent="0.25">
      <c r="A111" s="150" t="s">
        <v>312</v>
      </c>
      <c r="B111" s="124" t="s">
        <v>125</v>
      </c>
      <c r="C111" s="125">
        <v>44239</v>
      </c>
      <c r="D111" s="147">
        <f t="shared" si="3"/>
        <v>44239</v>
      </c>
      <c r="E111" s="125"/>
      <c r="F111" s="124"/>
      <c r="G111" s="125"/>
      <c r="H111" s="124"/>
      <c r="I111" s="124"/>
      <c r="J111" s="124" t="s">
        <v>8</v>
      </c>
      <c r="K111" s="124"/>
      <c r="L111" s="124"/>
      <c r="M111" s="124"/>
      <c r="N111" s="124"/>
    </row>
    <row r="112" spans="1:14" ht="15" x14ac:dyDescent="0.25">
      <c r="A112" s="150" t="s">
        <v>303</v>
      </c>
      <c r="B112" s="124" t="s">
        <v>49</v>
      </c>
      <c r="C112" s="153">
        <v>44239</v>
      </c>
      <c r="D112" s="147">
        <f t="shared" si="3"/>
        <v>44239</v>
      </c>
      <c r="E112" s="125"/>
      <c r="F112" s="124"/>
      <c r="G112" s="125"/>
      <c r="H112" s="124"/>
      <c r="I112" s="124"/>
      <c r="J112" s="124" t="s">
        <v>8</v>
      </c>
      <c r="K112" s="124"/>
      <c r="L112" s="124"/>
      <c r="M112" s="124"/>
      <c r="N112" s="124"/>
    </row>
    <row r="113" spans="1:14" ht="15" x14ac:dyDescent="0.25">
      <c r="A113" s="150" t="s">
        <v>310</v>
      </c>
      <c r="B113" s="124" t="s">
        <v>95</v>
      </c>
      <c r="C113" s="125">
        <v>44354</v>
      </c>
      <c r="D113" s="147">
        <f t="shared" si="3"/>
        <v>44354</v>
      </c>
      <c r="E113" s="125"/>
      <c r="F113" s="124"/>
      <c r="G113" s="125"/>
      <c r="H113" s="124"/>
      <c r="I113" s="124"/>
      <c r="J113" s="124" t="s">
        <v>4</v>
      </c>
      <c r="K113" s="124"/>
      <c r="L113" s="124"/>
      <c r="M113" s="124"/>
      <c r="N113" s="124"/>
    </row>
    <row r="114" spans="1:14" ht="15" x14ac:dyDescent="0.25">
      <c r="A114" s="150" t="s">
        <v>310</v>
      </c>
      <c r="B114" s="124" t="s">
        <v>354</v>
      </c>
      <c r="C114" s="125">
        <v>44354</v>
      </c>
      <c r="D114" s="147">
        <f t="shared" si="3"/>
        <v>44354</v>
      </c>
      <c r="E114" s="125"/>
      <c r="F114" s="124"/>
      <c r="G114" s="125"/>
      <c r="H114" s="124"/>
      <c r="I114" s="124"/>
      <c r="J114" s="124" t="s">
        <v>4</v>
      </c>
      <c r="K114" s="124"/>
      <c r="L114" s="124"/>
      <c r="M114" s="124"/>
      <c r="N114" s="124"/>
    </row>
    <row r="115" spans="1:14" ht="15" x14ac:dyDescent="0.25">
      <c r="A115" s="150" t="s">
        <v>310</v>
      </c>
      <c r="B115" s="124" t="s">
        <v>100</v>
      </c>
      <c r="C115" s="125">
        <v>44354</v>
      </c>
      <c r="D115" s="147">
        <f t="shared" si="3"/>
        <v>44354</v>
      </c>
      <c r="E115" s="125"/>
      <c r="F115" s="124"/>
      <c r="G115" s="125"/>
      <c r="H115" s="124"/>
      <c r="I115" s="124"/>
      <c r="J115" s="124" t="s">
        <v>4</v>
      </c>
      <c r="K115" s="124"/>
      <c r="L115" s="124"/>
      <c r="M115" s="124"/>
      <c r="N115" s="124"/>
    </row>
    <row r="116" spans="1:14" ht="15" x14ac:dyDescent="0.25">
      <c r="A116" s="150" t="s">
        <v>300</v>
      </c>
      <c r="B116" s="124" t="s">
        <v>355</v>
      </c>
      <c r="C116" s="125">
        <v>44354</v>
      </c>
      <c r="D116" s="147">
        <f t="shared" si="3"/>
        <v>44354</v>
      </c>
      <c r="E116" s="125"/>
      <c r="F116" s="124"/>
      <c r="G116" s="125"/>
      <c r="H116" s="124"/>
      <c r="I116" s="124"/>
      <c r="J116" s="124" t="s">
        <v>4</v>
      </c>
      <c r="K116" s="124"/>
      <c r="L116" s="124"/>
      <c r="M116" s="124"/>
      <c r="N116" s="124"/>
    </row>
    <row r="117" spans="1:14" ht="15" x14ac:dyDescent="0.25">
      <c r="A117" s="150" t="s">
        <v>308</v>
      </c>
      <c r="B117" s="124" t="s">
        <v>274</v>
      </c>
      <c r="C117" s="125">
        <v>44239</v>
      </c>
      <c r="D117" s="147">
        <f t="shared" si="3"/>
        <v>44239</v>
      </c>
      <c r="E117" s="125"/>
      <c r="F117" s="124"/>
      <c r="G117" s="125"/>
      <c r="H117" s="124"/>
      <c r="I117" s="124"/>
      <c r="J117" s="124" t="s">
        <v>8</v>
      </c>
      <c r="K117" s="124"/>
      <c r="L117" s="124"/>
      <c r="M117" s="124"/>
      <c r="N117" s="124"/>
    </row>
    <row r="118" spans="1:14" ht="15" x14ac:dyDescent="0.25">
      <c r="A118" s="150" t="s">
        <v>314</v>
      </c>
      <c r="B118" s="124" t="s">
        <v>143</v>
      </c>
      <c r="C118" s="125">
        <v>44239</v>
      </c>
      <c r="D118" s="147">
        <f t="shared" si="3"/>
        <v>44239</v>
      </c>
      <c r="E118" s="125"/>
      <c r="F118" s="124"/>
      <c r="G118" s="125"/>
      <c r="H118" s="124"/>
      <c r="I118" s="124"/>
      <c r="J118" s="124" t="s">
        <v>8</v>
      </c>
      <c r="K118" s="124"/>
      <c r="L118" s="124"/>
      <c r="M118" s="124"/>
      <c r="N118" s="124"/>
    </row>
    <row r="119" spans="1:14" ht="15" x14ac:dyDescent="0.25">
      <c r="A119" s="150" t="s">
        <v>311</v>
      </c>
      <c r="B119" s="124" t="s">
        <v>107</v>
      </c>
      <c r="C119" s="125">
        <v>44239</v>
      </c>
      <c r="D119" s="147">
        <f t="shared" si="3"/>
        <v>44239</v>
      </c>
      <c r="E119" s="125"/>
      <c r="F119" s="124"/>
      <c r="G119" s="125"/>
      <c r="H119" s="124"/>
      <c r="I119" s="124"/>
      <c r="J119" s="124" t="s">
        <v>8</v>
      </c>
      <c r="K119" s="124"/>
      <c r="L119" s="124"/>
      <c r="M119" s="124"/>
      <c r="N119" s="124"/>
    </row>
    <row r="120" spans="1:14" ht="15" x14ac:dyDescent="0.25">
      <c r="A120" s="150" t="s">
        <v>311</v>
      </c>
      <c r="B120" s="124" t="s">
        <v>356</v>
      </c>
      <c r="C120" s="125">
        <v>44239</v>
      </c>
      <c r="D120" s="147">
        <f t="shared" si="3"/>
        <v>44239</v>
      </c>
      <c r="E120" s="125"/>
      <c r="F120" s="124"/>
      <c r="G120" s="125"/>
      <c r="H120" s="124"/>
      <c r="I120" s="124"/>
      <c r="J120" s="124" t="s">
        <v>8</v>
      </c>
      <c r="K120" s="124"/>
      <c r="L120" s="124"/>
      <c r="M120" s="124"/>
      <c r="N120" s="124"/>
    </row>
    <row r="121" spans="1:14" ht="15" x14ac:dyDescent="0.25">
      <c r="A121" s="150" t="s">
        <v>315</v>
      </c>
      <c r="B121" s="124" t="s">
        <v>152</v>
      </c>
      <c r="C121" s="125">
        <v>44316</v>
      </c>
      <c r="D121" s="147">
        <f t="shared" si="3"/>
        <v>44316</v>
      </c>
      <c r="E121" s="125"/>
      <c r="F121" s="124"/>
      <c r="G121" s="125"/>
      <c r="H121" s="124"/>
      <c r="I121" s="124"/>
      <c r="J121" s="124" t="s">
        <v>8</v>
      </c>
      <c r="K121" s="124"/>
      <c r="L121" s="124"/>
      <c r="M121" s="124"/>
      <c r="N121" s="124"/>
    </row>
    <row r="122" spans="1:14" ht="15" x14ac:dyDescent="0.25">
      <c r="A122" s="150" t="s">
        <v>300</v>
      </c>
      <c r="B122" s="124" t="s">
        <v>357</v>
      </c>
      <c r="C122" s="125">
        <v>44354</v>
      </c>
      <c r="D122" s="147">
        <f t="shared" si="3"/>
        <v>44354</v>
      </c>
      <c r="E122" s="125"/>
      <c r="F122" s="124"/>
      <c r="G122" s="125"/>
      <c r="H122" s="124"/>
      <c r="I122" s="124"/>
      <c r="J122" s="124" t="s">
        <v>4</v>
      </c>
      <c r="K122" s="124"/>
      <c r="L122" s="124"/>
      <c r="M122" s="124"/>
      <c r="N122" s="124"/>
    </row>
    <row r="123" spans="1:14" ht="15" x14ac:dyDescent="0.25">
      <c r="A123" s="150" t="s">
        <v>311</v>
      </c>
      <c r="B123" s="124" t="s">
        <v>113</v>
      </c>
      <c r="C123" s="125">
        <v>44239</v>
      </c>
      <c r="D123" s="147">
        <f t="shared" si="3"/>
        <v>44239</v>
      </c>
      <c r="E123" s="125"/>
      <c r="F123" s="124"/>
      <c r="G123" s="125"/>
      <c r="H123" s="124"/>
      <c r="I123" s="124"/>
      <c r="J123" s="124" t="s">
        <v>8</v>
      </c>
      <c r="K123" s="124"/>
      <c r="L123" s="124"/>
      <c r="M123" s="124"/>
      <c r="N123" s="124"/>
    </row>
    <row r="124" spans="1:14" ht="15" x14ac:dyDescent="0.25">
      <c r="A124" s="150" t="s">
        <v>306</v>
      </c>
      <c r="B124" s="124" t="s">
        <v>358</v>
      </c>
      <c r="C124" s="125">
        <v>44354</v>
      </c>
      <c r="D124" s="147">
        <f t="shared" si="3"/>
        <v>44354</v>
      </c>
      <c r="E124" s="125"/>
      <c r="F124" s="124"/>
      <c r="G124" s="125"/>
      <c r="H124" s="124"/>
      <c r="I124" s="124"/>
      <c r="J124" s="124" t="s">
        <v>4</v>
      </c>
      <c r="K124" s="124"/>
      <c r="L124" s="124"/>
      <c r="M124" s="124"/>
      <c r="N124" s="124"/>
    </row>
    <row r="125" spans="1:14" ht="15" x14ac:dyDescent="0.25">
      <c r="A125" s="150" t="s">
        <v>311</v>
      </c>
      <c r="B125" s="124" t="s">
        <v>114</v>
      </c>
      <c r="C125" s="125">
        <v>44239</v>
      </c>
      <c r="D125" s="147">
        <f t="shared" si="3"/>
        <v>44239</v>
      </c>
      <c r="E125" s="125"/>
      <c r="F125" s="124"/>
      <c r="G125" s="125"/>
      <c r="H125" s="124"/>
      <c r="I125" s="124"/>
      <c r="J125" s="124" t="s">
        <v>8</v>
      </c>
      <c r="K125" s="124"/>
      <c r="L125" s="124"/>
      <c r="M125" s="124"/>
      <c r="N125" s="124"/>
    </row>
    <row r="126" spans="1:14" ht="15" x14ac:dyDescent="0.25">
      <c r="A126" s="150" t="s">
        <v>303</v>
      </c>
      <c r="B126" s="124" t="s">
        <v>50</v>
      </c>
      <c r="C126" s="153">
        <v>44239</v>
      </c>
      <c r="D126" s="147">
        <f t="shared" si="3"/>
        <v>44239</v>
      </c>
      <c r="E126" s="125"/>
      <c r="F126" s="124"/>
      <c r="G126" s="125"/>
      <c r="H126" s="124"/>
      <c r="I126" s="124"/>
      <c r="J126" s="124" t="s">
        <v>8</v>
      </c>
      <c r="K126" s="124"/>
      <c r="L126" s="124"/>
      <c r="M126" s="124"/>
      <c r="N126" s="124"/>
    </row>
    <row r="127" spans="1:14" ht="15" x14ac:dyDescent="0.25">
      <c r="A127" s="150" t="s">
        <v>313</v>
      </c>
      <c r="B127" s="124" t="s">
        <v>131</v>
      </c>
      <c r="C127" s="125">
        <v>44239</v>
      </c>
      <c r="D127" s="147">
        <f t="shared" si="3"/>
        <v>44239</v>
      </c>
      <c r="E127" s="125"/>
      <c r="F127" s="124"/>
      <c r="G127" s="125"/>
      <c r="H127" s="124"/>
      <c r="I127" s="124"/>
      <c r="J127" s="124" t="s">
        <v>8</v>
      </c>
      <c r="K127" s="124"/>
      <c r="L127" s="124"/>
      <c r="M127" s="124"/>
      <c r="N127" s="124"/>
    </row>
    <row r="128" spans="1:14" ht="15" x14ac:dyDescent="0.25">
      <c r="A128" s="150" t="s">
        <v>310</v>
      </c>
      <c r="B128" s="124" t="s">
        <v>101</v>
      </c>
      <c r="C128" s="125">
        <v>44354</v>
      </c>
      <c r="D128" s="147">
        <f t="shared" si="3"/>
        <v>44354</v>
      </c>
      <c r="E128" s="125"/>
      <c r="F128" s="124"/>
      <c r="G128" s="125"/>
      <c r="H128" s="124"/>
      <c r="I128" s="124"/>
      <c r="J128" s="124" t="s">
        <v>4</v>
      </c>
      <c r="K128" s="124"/>
      <c r="L128" s="124"/>
      <c r="M128" s="124"/>
      <c r="N128" s="124"/>
    </row>
    <row r="129" spans="1:14" ht="15" x14ac:dyDescent="0.25">
      <c r="A129" s="150" t="s">
        <v>302</v>
      </c>
      <c r="B129" s="124" t="s">
        <v>42</v>
      </c>
      <c r="C129" s="153">
        <v>44239</v>
      </c>
      <c r="D129" s="147">
        <f t="shared" si="3"/>
        <v>44239</v>
      </c>
      <c r="E129" s="125"/>
      <c r="F129" s="124"/>
      <c r="G129" s="125"/>
      <c r="H129" s="124"/>
      <c r="I129" s="124"/>
      <c r="J129" s="152" t="s">
        <v>8</v>
      </c>
      <c r="K129" s="124"/>
      <c r="L129" s="124"/>
      <c r="M129" s="124"/>
      <c r="N129" s="124"/>
    </row>
    <row r="130" spans="1:14" ht="15" x14ac:dyDescent="0.25">
      <c r="A130" s="150" t="s">
        <v>306</v>
      </c>
      <c r="B130" s="124" t="s">
        <v>79</v>
      </c>
      <c r="C130" s="125">
        <v>44354</v>
      </c>
      <c r="D130" s="147">
        <f t="shared" si="3"/>
        <v>44354</v>
      </c>
      <c r="E130" s="125"/>
      <c r="F130" s="124"/>
      <c r="G130" s="125"/>
      <c r="H130" s="124"/>
      <c r="I130" s="124"/>
      <c r="J130" s="124" t="s">
        <v>4</v>
      </c>
      <c r="K130" s="124"/>
      <c r="L130" s="124"/>
      <c r="M130" s="124"/>
      <c r="N130" s="124"/>
    </row>
    <row r="131" spans="1:14" ht="15" x14ac:dyDescent="0.25">
      <c r="A131" s="150" t="s">
        <v>312</v>
      </c>
      <c r="B131" s="124" t="s">
        <v>118</v>
      </c>
      <c r="C131" s="125">
        <v>44239</v>
      </c>
      <c r="D131" s="147">
        <f t="shared" ref="D131:D162" si="4">C131</f>
        <v>44239</v>
      </c>
      <c r="E131" s="125"/>
      <c r="F131" s="124"/>
      <c r="G131" s="125"/>
      <c r="H131" s="124"/>
      <c r="I131" s="124"/>
      <c r="J131" s="124" t="s">
        <v>8</v>
      </c>
      <c r="K131" s="124"/>
      <c r="L131" s="124"/>
      <c r="M131" s="124"/>
      <c r="N131" s="124"/>
    </row>
    <row r="132" spans="1:14" ht="15" x14ac:dyDescent="0.25">
      <c r="A132" s="150" t="s">
        <v>312</v>
      </c>
      <c r="B132" s="124" t="s">
        <v>126</v>
      </c>
      <c r="C132" s="125">
        <v>44239</v>
      </c>
      <c r="D132" s="147">
        <f t="shared" si="4"/>
        <v>44239</v>
      </c>
      <c r="E132" s="125"/>
      <c r="F132" s="124"/>
      <c r="G132" s="125"/>
      <c r="H132" s="124"/>
      <c r="I132" s="124"/>
      <c r="J132" s="124" t="s">
        <v>8</v>
      </c>
      <c r="K132" s="124"/>
      <c r="L132" s="124"/>
      <c r="M132" s="124"/>
      <c r="N132" s="124"/>
    </row>
    <row r="133" spans="1:14" ht="15" x14ac:dyDescent="0.25">
      <c r="A133" s="150" t="s">
        <v>311</v>
      </c>
      <c r="B133" s="124" t="s">
        <v>115</v>
      </c>
      <c r="C133" s="125">
        <v>44239</v>
      </c>
      <c r="D133" s="147">
        <f t="shared" si="4"/>
        <v>44239</v>
      </c>
      <c r="E133" s="125"/>
      <c r="F133" s="124"/>
      <c r="G133" s="125"/>
      <c r="H133" s="124"/>
      <c r="I133" s="124"/>
      <c r="J133" s="124" t="s">
        <v>8</v>
      </c>
      <c r="K133" s="124"/>
      <c r="L133" s="124"/>
      <c r="M133" s="124"/>
      <c r="N133" s="124"/>
    </row>
    <row r="134" spans="1:14" ht="15" x14ac:dyDescent="0.25">
      <c r="A134" s="150" t="s">
        <v>310</v>
      </c>
      <c r="B134" s="124" t="s">
        <v>102</v>
      </c>
      <c r="C134" s="125">
        <v>44354</v>
      </c>
      <c r="D134" s="147">
        <f t="shared" si="4"/>
        <v>44354</v>
      </c>
      <c r="E134" s="125"/>
      <c r="F134" s="124"/>
      <c r="G134" s="125"/>
      <c r="H134" s="124"/>
      <c r="I134" s="124"/>
      <c r="J134" s="124" t="s">
        <v>4</v>
      </c>
      <c r="K134" s="124"/>
      <c r="L134" s="124"/>
      <c r="M134" s="124"/>
      <c r="N134" s="124"/>
    </row>
    <row r="135" spans="1:14" ht="15" x14ac:dyDescent="0.25">
      <c r="A135" s="150" t="s">
        <v>306</v>
      </c>
      <c r="B135" s="124" t="s">
        <v>80</v>
      </c>
      <c r="C135" s="125">
        <v>44354</v>
      </c>
      <c r="D135" s="147">
        <f t="shared" si="4"/>
        <v>44354</v>
      </c>
      <c r="E135" s="125"/>
      <c r="F135" s="124"/>
      <c r="G135" s="125"/>
      <c r="H135" s="124"/>
      <c r="I135" s="124"/>
      <c r="J135" s="124" t="s">
        <v>4</v>
      </c>
      <c r="K135" s="124"/>
      <c r="L135" s="124"/>
      <c r="M135" s="124"/>
      <c r="N135" s="124"/>
    </row>
    <row r="136" spans="1:14" ht="15" x14ac:dyDescent="0.25">
      <c r="A136" s="150" t="s">
        <v>312</v>
      </c>
      <c r="B136" s="124" t="s">
        <v>127</v>
      </c>
      <c r="C136" s="125">
        <v>44239</v>
      </c>
      <c r="D136" s="147">
        <f t="shared" si="4"/>
        <v>44239</v>
      </c>
      <c r="E136" s="125"/>
      <c r="F136" s="124"/>
      <c r="G136" s="125"/>
      <c r="H136" s="124"/>
      <c r="I136" s="124"/>
      <c r="J136" s="124" t="s">
        <v>8</v>
      </c>
      <c r="K136" s="124"/>
      <c r="L136" s="124"/>
      <c r="M136" s="124"/>
      <c r="N136" s="124"/>
    </row>
    <row r="137" spans="1:14" ht="15" x14ac:dyDescent="0.25">
      <c r="A137" s="150" t="s">
        <v>313</v>
      </c>
      <c r="B137" s="124" t="s">
        <v>129</v>
      </c>
      <c r="C137" s="125">
        <v>44239</v>
      </c>
      <c r="D137" s="147">
        <f t="shared" si="4"/>
        <v>44239</v>
      </c>
      <c r="E137" s="125"/>
      <c r="F137" s="124"/>
      <c r="G137" s="125"/>
      <c r="H137" s="124"/>
      <c r="I137" s="124"/>
      <c r="J137" s="124" t="s">
        <v>8</v>
      </c>
      <c r="K137" s="124"/>
      <c r="L137" s="124"/>
      <c r="M137" s="124"/>
      <c r="N137" s="124"/>
    </row>
    <row r="138" spans="1:14" ht="15" x14ac:dyDescent="0.25">
      <c r="A138" s="150" t="s">
        <v>313</v>
      </c>
      <c r="B138" s="124" t="s">
        <v>359</v>
      </c>
      <c r="C138" s="125">
        <v>44239</v>
      </c>
      <c r="D138" s="147">
        <f t="shared" si="4"/>
        <v>44239</v>
      </c>
      <c r="E138" s="125"/>
      <c r="F138" s="124"/>
      <c r="G138" s="125"/>
      <c r="H138" s="124"/>
      <c r="I138" s="124"/>
      <c r="J138" s="124" t="s">
        <v>8</v>
      </c>
      <c r="K138" s="124"/>
      <c r="L138" s="124"/>
      <c r="M138" s="124"/>
      <c r="N138" s="124"/>
    </row>
    <row r="139" spans="1:14" ht="15" x14ac:dyDescent="0.25">
      <c r="A139" s="150" t="s">
        <v>302</v>
      </c>
      <c r="B139" s="124" t="s">
        <v>43</v>
      </c>
      <c r="C139" s="153">
        <v>44239</v>
      </c>
      <c r="D139" s="147">
        <f t="shared" si="4"/>
        <v>44239</v>
      </c>
      <c r="E139" s="125"/>
      <c r="F139" s="124"/>
      <c r="G139" s="125"/>
      <c r="H139" s="124"/>
      <c r="I139" s="124"/>
      <c r="J139" s="152" t="s">
        <v>8</v>
      </c>
      <c r="K139" s="124"/>
      <c r="L139" s="124"/>
      <c r="M139" s="124"/>
      <c r="N139" s="124"/>
    </row>
    <row r="140" spans="1:14" ht="15" x14ac:dyDescent="0.25">
      <c r="A140" s="150" t="s">
        <v>305</v>
      </c>
      <c r="B140" s="124" t="s">
        <v>73</v>
      </c>
      <c r="C140" s="125">
        <v>44354</v>
      </c>
      <c r="D140" s="147">
        <f t="shared" si="4"/>
        <v>44354</v>
      </c>
      <c r="E140" s="125"/>
      <c r="F140" s="124"/>
      <c r="G140" s="125"/>
      <c r="H140" s="124"/>
      <c r="I140" s="124"/>
      <c r="J140" s="124" t="s">
        <v>4</v>
      </c>
      <c r="K140" s="124"/>
      <c r="L140" s="124"/>
      <c r="M140" s="124"/>
      <c r="N140" s="124"/>
    </row>
    <row r="141" spans="1:14" ht="15" x14ac:dyDescent="0.25">
      <c r="A141" s="150" t="s">
        <v>304</v>
      </c>
      <c r="B141" s="124" t="s">
        <v>58</v>
      </c>
      <c r="C141" s="153">
        <v>44239</v>
      </c>
      <c r="D141" s="147">
        <f t="shared" si="4"/>
        <v>44239</v>
      </c>
      <c r="E141" s="125"/>
      <c r="F141" s="124"/>
      <c r="G141" s="125"/>
      <c r="H141" s="124"/>
      <c r="I141" s="124"/>
      <c r="J141" s="124" t="s">
        <v>8</v>
      </c>
      <c r="K141" s="124"/>
      <c r="L141" s="124"/>
      <c r="M141" s="124"/>
      <c r="N141" s="124"/>
    </row>
    <row r="142" spans="1:14" ht="15" x14ac:dyDescent="0.25">
      <c r="A142" s="150" t="s">
        <v>310</v>
      </c>
      <c r="B142" s="124" t="s">
        <v>103</v>
      </c>
      <c r="C142" s="125">
        <v>44354</v>
      </c>
      <c r="D142" s="147">
        <f t="shared" si="4"/>
        <v>44354</v>
      </c>
      <c r="E142" s="125"/>
      <c r="F142" s="124"/>
      <c r="G142" s="125"/>
      <c r="H142" s="124"/>
      <c r="I142" s="124"/>
      <c r="J142" s="124" t="s">
        <v>4</v>
      </c>
      <c r="K142" s="124"/>
      <c r="L142" s="124"/>
      <c r="M142" s="124"/>
      <c r="N142" s="124"/>
    </row>
    <row r="143" spans="1:14" ht="15" x14ac:dyDescent="0.25">
      <c r="A143" s="150" t="s">
        <v>309</v>
      </c>
      <c r="B143" s="124" t="s">
        <v>93</v>
      </c>
      <c r="C143" s="125">
        <v>44239</v>
      </c>
      <c r="D143" s="147">
        <f t="shared" si="4"/>
        <v>44239</v>
      </c>
      <c r="E143" s="125"/>
      <c r="F143" s="124"/>
      <c r="G143" s="125"/>
      <c r="H143" s="124"/>
      <c r="I143" s="124"/>
      <c r="J143" s="124" t="s">
        <v>8</v>
      </c>
      <c r="K143" s="124"/>
      <c r="L143" s="124"/>
      <c r="M143" s="124"/>
      <c r="N143" s="124"/>
    </row>
    <row r="144" spans="1:14" ht="15" x14ac:dyDescent="0.25">
      <c r="A144" s="150" t="s">
        <v>305</v>
      </c>
      <c r="B144" s="124" t="s">
        <v>74</v>
      </c>
      <c r="C144" s="125">
        <v>44354</v>
      </c>
      <c r="D144" s="147">
        <f t="shared" si="4"/>
        <v>44354</v>
      </c>
      <c r="E144" s="125"/>
      <c r="F144" s="124"/>
      <c r="G144" s="125"/>
      <c r="H144" s="124"/>
      <c r="I144" s="124"/>
      <c r="J144" s="124" t="s">
        <v>4</v>
      </c>
      <c r="K144" s="124"/>
      <c r="L144" s="124"/>
      <c r="M144" s="124"/>
      <c r="N144" s="124"/>
    </row>
    <row r="145" spans="1:14" ht="15" x14ac:dyDescent="0.25">
      <c r="A145" s="150" t="s">
        <v>304</v>
      </c>
      <c r="B145" s="124" t="s">
        <v>59</v>
      </c>
      <c r="C145" s="153">
        <v>44239</v>
      </c>
      <c r="D145" s="147">
        <f t="shared" si="4"/>
        <v>44239</v>
      </c>
      <c r="E145" s="125"/>
      <c r="F145" s="124"/>
      <c r="G145" s="125"/>
      <c r="H145" s="124"/>
      <c r="I145" s="124"/>
      <c r="J145" s="124" t="s">
        <v>8</v>
      </c>
      <c r="K145" s="124"/>
      <c r="L145" s="124"/>
      <c r="M145" s="124"/>
      <c r="N145" s="124"/>
    </row>
    <row r="146" spans="1:14" ht="15" x14ac:dyDescent="0.25">
      <c r="A146" s="150" t="s">
        <v>310</v>
      </c>
      <c r="B146" s="124" t="s">
        <v>104</v>
      </c>
      <c r="C146" s="125">
        <v>44354</v>
      </c>
      <c r="D146" s="147">
        <f t="shared" si="4"/>
        <v>44354</v>
      </c>
      <c r="E146" s="125"/>
      <c r="F146" s="124"/>
      <c r="G146" s="125"/>
      <c r="H146" s="124"/>
      <c r="I146" s="124"/>
      <c r="J146" s="124" t="s">
        <v>4</v>
      </c>
      <c r="K146" s="124"/>
      <c r="L146" s="124"/>
      <c r="M146" s="124"/>
      <c r="N146" s="124"/>
    </row>
    <row r="147" spans="1:14" ht="15" x14ac:dyDescent="0.25">
      <c r="A147" s="150" t="s">
        <v>304</v>
      </c>
      <c r="B147" s="124" t="s">
        <v>60</v>
      </c>
      <c r="C147" s="153">
        <v>44239</v>
      </c>
      <c r="D147" s="147">
        <f t="shared" si="4"/>
        <v>44239</v>
      </c>
      <c r="E147" s="125"/>
      <c r="F147" s="124"/>
      <c r="G147" s="125"/>
      <c r="H147" s="124"/>
      <c r="I147" s="124"/>
      <c r="J147" s="124" t="s">
        <v>8</v>
      </c>
      <c r="K147" s="124"/>
      <c r="L147" s="124"/>
      <c r="M147" s="124"/>
      <c r="N147" s="124"/>
    </row>
    <row r="148" spans="1:14" ht="15" x14ac:dyDescent="0.25">
      <c r="A148" s="150" t="s">
        <v>316</v>
      </c>
      <c r="B148" s="124" t="s">
        <v>156</v>
      </c>
      <c r="C148" s="125">
        <v>44239</v>
      </c>
      <c r="D148" s="147">
        <f t="shared" si="4"/>
        <v>44239</v>
      </c>
      <c r="E148" s="125"/>
      <c r="F148" s="124"/>
      <c r="G148" s="125"/>
      <c r="H148" s="124"/>
      <c r="I148" s="124"/>
      <c r="J148" s="124" t="s">
        <v>8</v>
      </c>
      <c r="K148" s="124"/>
      <c r="L148" s="124"/>
      <c r="M148" s="124"/>
      <c r="N148" s="124"/>
    </row>
    <row r="149" spans="1:14" ht="15" x14ac:dyDescent="0.25">
      <c r="A149" s="150" t="s">
        <v>303</v>
      </c>
      <c r="B149" s="124" t="s">
        <v>51</v>
      </c>
      <c r="C149" s="153">
        <v>44239</v>
      </c>
      <c r="D149" s="147">
        <f t="shared" si="4"/>
        <v>44239</v>
      </c>
      <c r="E149" s="125"/>
      <c r="F149" s="124"/>
      <c r="G149" s="125"/>
      <c r="H149" s="124"/>
      <c r="I149" s="124"/>
      <c r="J149" s="124" t="s">
        <v>8</v>
      </c>
      <c r="L149" s="124"/>
      <c r="M149" s="124"/>
      <c r="N149" s="124"/>
    </row>
    <row r="150" spans="1:14" ht="15" x14ac:dyDescent="0.25">
      <c r="A150" s="150" t="s">
        <v>304</v>
      </c>
      <c r="B150" s="124" t="s">
        <v>82</v>
      </c>
      <c r="C150" s="153">
        <v>44239</v>
      </c>
      <c r="D150" s="147">
        <f t="shared" si="4"/>
        <v>44239</v>
      </c>
      <c r="E150" s="125"/>
      <c r="F150" s="124"/>
      <c r="G150" s="125"/>
      <c r="H150" s="124"/>
      <c r="I150" s="124"/>
      <c r="J150" s="124" t="s">
        <v>8</v>
      </c>
      <c r="L150" s="124"/>
      <c r="M150" s="124"/>
      <c r="N150" s="124"/>
    </row>
    <row r="151" spans="1:14" ht="15" x14ac:dyDescent="0.25">
      <c r="A151" s="150" t="s">
        <v>306</v>
      </c>
      <c r="B151" s="124" t="s">
        <v>82</v>
      </c>
      <c r="C151" s="125">
        <v>44354</v>
      </c>
      <c r="D151" s="147">
        <f t="shared" si="4"/>
        <v>44354</v>
      </c>
      <c r="E151" s="125"/>
      <c r="F151" s="124"/>
      <c r="G151" s="125"/>
      <c r="H151" s="124"/>
      <c r="I151" s="124"/>
      <c r="J151" s="124" t="s">
        <v>4</v>
      </c>
      <c r="L151" s="124"/>
      <c r="M151" s="124"/>
      <c r="N151" s="124"/>
    </row>
    <row r="152" spans="1:14" ht="15" x14ac:dyDescent="0.25">
      <c r="A152" s="150" t="s">
        <v>304</v>
      </c>
      <c r="B152" s="124" t="s">
        <v>61</v>
      </c>
      <c r="C152" s="153">
        <v>44239</v>
      </c>
      <c r="D152" s="147">
        <f t="shared" si="4"/>
        <v>44239</v>
      </c>
      <c r="E152" s="125"/>
      <c r="F152" s="124"/>
      <c r="G152" s="125"/>
      <c r="H152" s="124"/>
      <c r="I152" s="124"/>
      <c r="J152" s="124" t="s">
        <v>8</v>
      </c>
      <c r="L152" s="124"/>
      <c r="M152" s="124"/>
      <c r="N152" s="124"/>
    </row>
    <row r="153" spans="1:14" ht="15" x14ac:dyDescent="0.25">
      <c r="A153" s="150" t="s">
        <v>309</v>
      </c>
      <c r="B153" s="124" t="s">
        <v>94</v>
      </c>
      <c r="C153" s="125">
        <v>44239</v>
      </c>
      <c r="D153" s="147">
        <f t="shared" si="4"/>
        <v>44239</v>
      </c>
      <c r="E153" s="125"/>
      <c r="F153" s="124"/>
      <c r="G153" s="125"/>
      <c r="H153" s="124"/>
      <c r="I153" s="124"/>
      <c r="J153" s="124" t="s">
        <v>8</v>
      </c>
      <c r="L153" s="124"/>
      <c r="M153" s="124"/>
      <c r="N153" s="124"/>
    </row>
    <row r="154" spans="1:14" ht="15" x14ac:dyDescent="0.25">
      <c r="A154" s="150" t="s">
        <v>312</v>
      </c>
      <c r="B154" s="124" t="s">
        <v>128</v>
      </c>
      <c r="C154" s="125">
        <v>44239</v>
      </c>
      <c r="D154" s="147">
        <f t="shared" si="4"/>
        <v>44239</v>
      </c>
      <c r="E154" s="125"/>
      <c r="F154" s="124"/>
      <c r="G154" s="125"/>
      <c r="H154" s="124"/>
      <c r="I154" s="124"/>
      <c r="J154" s="124" t="s">
        <v>8</v>
      </c>
      <c r="L154" s="124"/>
      <c r="M154" s="124"/>
      <c r="N154" s="124"/>
    </row>
    <row r="155" spans="1:14" ht="15" x14ac:dyDescent="0.25">
      <c r="A155" s="150" t="s">
        <v>301</v>
      </c>
      <c r="B155" s="124" t="s">
        <v>360</v>
      </c>
      <c r="C155" s="125">
        <v>44354</v>
      </c>
      <c r="D155" s="147">
        <f t="shared" si="4"/>
        <v>44354</v>
      </c>
      <c r="E155" s="125"/>
      <c r="F155" s="124"/>
      <c r="G155" s="125"/>
      <c r="H155" s="124"/>
      <c r="I155" s="124"/>
      <c r="J155" s="124" t="s">
        <v>4</v>
      </c>
      <c r="L155" s="124"/>
      <c r="M155" s="124"/>
      <c r="N155" s="124"/>
    </row>
    <row r="156" spans="1:14" ht="15" x14ac:dyDescent="0.25">
      <c r="A156" s="150" t="s">
        <v>306</v>
      </c>
      <c r="B156" s="124" t="s">
        <v>81</v>
      </c>
      <c r="C156" s="125">
        <v>44354</v>
      </c>
      <c r="D156" s="147">
        <f t="shared" si="4"/>
        <v>44354</v>
      </c>
      <c r="E156" s="125"/>
      <c r="F156" s="124"/>
      <c r="G156" s="125"/>
      <c r="H156" s="124"/>
      <c r="I156" s="124"/>
      <c r="J156" s="124" t="s">
        <v>4</v>
      </c>
      <c r="L156" s="124"/>
      <c r="M156" s="124"/>
      <c r="N156" s="124"/>
    </row>
    <row r="157" spans="1:14" ht="15" x14ac:dyDescent="0.25">
      <c r="A157" s="150" t="s">
        <v>300</v>
      </c>
      <c r="B157" s="124" t="s">
        <v>361</v>
      </c>
      <c r="C157" s="125">
        <v>44354</v>
      </c>
      <c r="D157" s="147">
        <f t="shared" si="4"/>
        <v>44354</v>
      </c>
      <c r="E157" s="125"/>
      <c r="F157" s="124"/>
      <c r="G157" s="125"/>
      <c r="H157" s="124"/>
      <c r="I157" s="124"/>
      <c r="J157" s="124" t="s">
        <v>4</v>
      </c>
      <c r="L157" s="124"/>
      <c r="M157" s="124"/>
      <c r="N157" s="124"/>
    </row>
    <row r="158" spans="1:14" ht="15" x14ac:dyDescent="0.25">
      <c r="A158" s="150" t="s">
        <v>311</v>
      </c>
      <c r="B158" s="124" t="s">
        <v>116</v>
      </c>
      <c r="C158" s="125">
        <v>44239</v>
      </c>
      <c r="D158" s="147">
        <f t="shared" si="4"/>
        <v>44239</v>
      </c>
      <c r="E158" s="125"/>
      <c r="F158" s="124"/>
      <c r="G158" s="125"/>
      <c r="H158" s="124"/>
      <c r="I158" s="124"/>
      <c r="J158" s="124" t="s">
        <v>8</v>
      </c>
      <c r="L158" s="124"/>
      <c r="M158" s="124"/>
      <c r="N158" s="124"/>
    </row>
    <row r="159" spans="1:14" ht="15" x14ac:dyDescent="0.25">
      <c r="A159" s="150" t="s">
        <v>311</v>
      </c>
      <c r="B159" s="124" t="s">
        <v>117</v>
      </c>
      <c r="C159" s="125">
        <v>44239</v>
      </c>
      <c r="D159" s="147">
        <f t="shared" si="4"/>
        <v>44239</v>
      </c>
      <c r="E159" s="125"/>
      <c r="F159" s="124"/>
      <c r="G159" s="125"/>
      <c r="H159" s="124"/>
      <c r="I159" s="124"/>
      <c r="J159" s="124" t="s">
        <v>8</v>
      </c>
      <c r="L159" s="124"/>
      <c r="M159" s="124"/>
      <c r="N159" s="124"/>
    </row>
    <row r="160" spans="1:14" ht="15" x14ac:dyDescent="0.25">
      <c r="A160" s="150" t="s">
        <v>299</v>
      </c>
      <c r="B160" s="124" t="s">
        <v>33</v>
      </c>
      <c r="C160" s="125">
        <v>44239</v>
      </c>
      <c r="D160" s="147">
        <f t="shared" si="4"/>
        <v>44239</v>
      </c>
      <c r="E160" s="125"/>
      <c r="F160" s="124"/>
      <c r="G160" s="125"/>
      <c r="H160" s="124"/>
      <c r="I160" s="124"/>
      <c r="J160" s="124" t="s">
        <v>8</v>
      </c>
      <c r="L160" s="124"/>
      <c r="M160" s="124"/>
      <c r="N160" s="124"/>
    </row>
    <row r="161" spans="1:14" ht="15" x14ac:dyDescent="0.25">
      <c r="A161" s="150" t="s">
        <v>310</v>
      </c>
      <c r="B161" s="124" t="s">
        <v>105</v>
      </c>
      <c r="C161" s="125">
        <v>44354</v>
      </c>
      <c r="D161" s="147">
        <f t="shared" si="4"/>
        <v>44354</v>
      </c>
      <c r="E161" s="125"/>
      <c r="F161" s="124"/>
      <c r="G161" s="125"/>
      <c r="H161" s="124"/>
      <c r="I161" s="124"/>
      <c r="J161" s="124" t="s">
        <v>4</v>
      </c>
      <c r="K161" s="124"/>
      <c r="L161" s="124"/>
      <c r="M161" s="124"/>
      <c r="N161" s="124"/>
    </row>
    <row r="162" spans="1:14" ht="15" x14ac:dyDescent="0.25">
      <c r="A162" s="150" t="s">
        <v>303</v>
      </c>
      <c r="B162" s="124" t="s">
        <v>52</v>
      </c>
      <c r="C162" s="153">
        <v>44239</v>
      </c>
      <c r="D162" s="147">
        <f t="shared" si="4"/>
        <v>44239</v>
      </c>
      <c r="E162" s="125"/>
      <c r="F162" s="124"/>
      <c r="G162" s="125"/>
      <c r="H162" s="124"/>
      <c r="I162" s="124"/>
      <c r="J162" s="124" t="s">
        <v>8</v>
      </c>
      <c r="K162" s="124"/>
      <c r="L162" s="124"/>
      <c r="M162" s="124"/>
      <c r="N162" s="124"/>
    </row>
    <row r="163" spans="1:14" ht="15" x14ac:dyDescent="0.25">
      <c r="A163" s="150" t="s">
        <v>299</v>
      </c>
      <c r="B163" s="124" t="s">
        <v>34</v>
      </c>
      <c r="C163" s="125">
        <v>44239</v>
      </c>
      <c r="D163" s="147">
        <f t="shared" ref="D163:D175" si="5">C163</f>
        <v>44239</v>
      </c>
      <c r="E163" s="125"/>
      <c r="F163" s="124"/>
      <c r="G163" s="125"/>
      <c r="H163" s="124"/>
      <c r="I163" s="124"/>
      <c r="J163" s="124" t="s">
        <v>8</v>
      </c>
      <c r="K163" s="124"/>
      <c r="L163" s="124"/>
      <c r="M163" s="124"/>
      <c r="N163" s="124"/>
    </row>
    <row r="164" spans="1:14" ht="15" x14ac:dyDescent="0.25">
      <c r="A164" s="150" t="s">
        <v>300</v>
      </c>
      <c r="B164" s="124" t="s">
        <v>362</v>
      </c>
      <c r="C164" s="125">
        <v>44354</v>
      </c>
      <c r="D164" s="147">
        <f t="shared" si="5"/>
        <v>44354</v>
      </c>
      <c r="E164" s="125"/>
      <c r="F164" s="124"/>
      <c r="G164" s="125"/>
      <c r="H164" s="124"/>
      <c r="I164" s="124"/>
      <c r="J164" s="124" t="s">
        <v>4</v>
      </c>
      <c r="K164" s="124"/>
      <c r="L164" s="124"/>
      <c r="M164" s="124"/>
      <c r="N164" s="124"/>
    </row>
    <row r="165" spans="1:14" ht="15" x14ac:dyDescent="0.25">
      <c r="A165" s="150" t="s">
        <v>300</v>
      </c>
      <c r="B165" s="124" t="s">
        <v>363</v>
      </c>
      <c r="C165" s="125">
        <v>44354</v>
      </c>
      <c r="D165" s="147">
        <f t="shared" si="5"/>
        <v>44354</v>
      </c>
      <c r="E165" s="125"/>
      <c r="F165" s="124"/>
      <c r="G165" s="125"/>
      <c r="H165" s="124"/>
      <c r="I165" s="124"/>
      <c r="J165" s="124" t="s">
        <v>4</v>
      </c>
      <c r="K165" s="124"/>
      <c r="L165" s="124"/>
      <c r="M165" s="124"/>
      <c r="N165" s="124"/>
    </row>
    <row r="166" spans="1:14" ht="15" x14ac:dyDescent="0.25">
      <c r="A166" s="150" t="s">
        <v>300</v>
      </c>
      <c r="B166" s="124" t="s">
        <v>364</v>
      </c>
      <c r="C166" s="125">
        <v>44354</v>
      </c>
      <c r="D166" s="147">
        <f t="shared" si="5"/>
        <v>44354</v>
      </c>
      <c r="E166" s="125"/>
      <c r="F166" s="124"/>
      <c r="G166" s="125"/>
      <c r="H166" s="124"/>
      <c r="I166" s="124"/>
      <c r="J166" s="124" t="s">
        <v>4</v>
      </c>
      <c r="K166" s="124"/>
      <c r="L166" s="124"/>
      <c r="M166" s="124"/>
      <c r="N166" s="124"/>
    </row>
    <row r="167" spans="1:14" ht="15" x14ac:dyDescent="0.25">
      <c r="A167" s="150" t="s">
        <v>315</v>
      </c>
      <c r="B167" s="124" t="s">
        <v>144</v>
      </c>
      <c r="C167" s="125">
        <v>44316</v>
      </c>
      <c r="D167" s="147">
        <f t="shared" si="5"/>
        <v>44316</v>
      </c>
      <c r="E167" s="125"/>
      <c r="F167" s="124"/>
      <c r="G167" s="125"/>
      <c r="H167" s="124"/>
      <c r="I167" s="124"/>
      <c r="J167" s="124" t="s">
        <v>8</v>
      </c>
      <c r="K167" s="124"/>
      <c r="L167" s="124"/>
      <c r="M167" s="124"/>
      <c r="N167" s="124"/>
    </row>
    <row r="168" spans="1:14" ht="15" x14ac:dyDescent="0.25">
      <c r="A168" s="150" t="s">
        <v>315</v>
      </c>
      <c r="B168" s="124" t="s">
        <v>365</v>
      </c>
      <c r="C168" s="125">
        <v>44316</v>
      </c>
      <c r="D168" s="147">
        <f t="shared" si="5"/>
        <v>44316</v>
      </c>
      <c r="E168" s="125"/>
      <c r="F168" s="124"/>
      <c r="G168" s="125"/>
      <c r="H168" s="124"/>
      <c r="I168" s="124"/>
      <c r="J168" s="124" t="s">
        <v>8</v>
      </c>
      <c r="K168" s="124"/>
      <c r="L168" s="124"/>
      <c r="M168" s="124"/>
      <c r="N168" s="124"/>
    </row>
    <row r="169" spans="1:14" ht="15" x14ac:dyDescent="0.25">
      <c r="A169" s="150" t="s">
        <v>304</v>
      </c>
      <c r="B169" s="124" t="s">
        <v>62</v>
      </c>
      <c r="C169" s="153">
        <v>44239</v>
      </c>
      <c r="D169" s="147">
        <f t="shared" si="5"/>
        <v>44239</v>
      </c>
      <c r="E169" s="125"/>
      <c r="F169" s="124"/>
      <c r="G169" s="125"/>
      <c r="H169" s="124"/>
      <c r="I169" s="124"/>
      <c r="J169" s="124" t="s">
        <v>8</v>
      </c>
      <c r="K169" s="124"/>
      <c r="L169" s="124"/>
      <c r="M169" s="124"/>
      <c r="N169" s="124"/>
    </row>
    <row r="170" spans="1:14" ht="15" x14ac:dyDescent="0.25">
      <c r="A170" s="150" t="s">
        <v>310</v>
      </c>
      <c r="B170" s="124" t="s">
        <v>106</v>
      </c>
      <c r="C170" s="125">
        <v>44354</v>
      </c>
      <c r="D170" s="147">
        <f t="shared" si="5"/>
        <v>44354</v>
      </c>
      <c r="E170" s="125"/>
      <c r="F170" s="124"/>
      <c r="G170" s="125"/>
      <c r="H170" s="124"/>
      <c r="I170" s="124"/>
      <c r="J170" s="124" t="s">
        <v>4</v>
      </c>
      <c r="K170" s="124"/>
      <c r="L170" s="124"/>
      <c r="M170" s="124"/>
      <c r="N170" s="124"/>
    </row>
    <row r="171" spans="1:14" ht="15" x14ac:dyDescent="0.25">
      <c r="A171" s="150" t="s">
        <v>306</v>
      </c>
      <c r="B171" s="124" t="s">
        <v>307</v>
      </c>
      <c r="C171" s="125">
        <v>44354</v>
      </c>
      <c r="D171" s="147">
        <f t="shared" si="5"/>
        <v>44354</v>
      </c>
      <c r="E171" s="125"/>
      <c r="F171" s="124"/>
      <c r="G171" s="125"/>
      <c r="H171" s="124"/>
      <c r="I171" s="124"/>
      <c r="J171" s="124" t="s">
        <v>4</v>
      </c>
      <c r="K171" s="124"/>
      <c r="L171" s="124"/>
      <c r="M171" s="124"/>
      <c r="N171" s="124"/>
    </row>
    <row r="172" spans="1:14" ht="15" x14ac:dyDescent="0.25">
      <c r="A172" s="150" t="s">
        <v>304</v>
      </c>
      <c r="B172" s="124" t="s">
        <v>63</v>
      </c>
      <c r="C172" s="153">
        <v>44239</v>
      </c>
      <c r="D172" s="147">
        <f t="shared" si="5"/>
        <v>44239</v>
      </c>
      <c r="E172" s="125"/>
      <c r="F172" s="124"/>
      <c r="G172" s="125"/>
      <c r="H172" s="124"/>
      <c r="I172" s="124"/>
      <c r="J172" s="124" t="s">
        <v>8</v>
      </c>
      <c r="K172" s="124"/>
      <c r="L172" s="124"/>
      <c r="M172" s="124"/>
      <c r="N172" s="124"/>
    </row>
    <row r="173" spans="1:14" ht="15" x14ac:dyDescent="0.25">
      <c r="A173" s="150" t="s">
        <v>316</v>
      </c>
      <c r="B173" s="124" t="s">
        <v>366</v>
      </c>
      <c r="C173" s="125">
        <v>44239</v>
      </c>
      <c r="D173" s="147">
        <f t="shared" si="5"/>
        <v>44239</v>
      </c>
      <c r="E173" s="125"/>
      <c r="F173" s="124"/>
      <c r="G173" s="125"/>
      <c r="H173" s="124"/>
      <c r="I173" s="124"/>
      <c r="J173" s="124" t="s">
        <v>8</v>
      </c>
      <c r="K173" s="124"/>
      <c r="L173" s="124"/>
      <c r="M173" s="124"/>
      <c r="N173" s="124"/>
    </row>
    <row r="174" spans="1:14" ht="15" x14ac:dyDescent="0.25">
      <c r="A174" s="150" t="s">
        <v>316</v>
      </c>
      <c r="B174" s="124" t="s">
        <v>153</v>
      </c>
      <c r="C174" s="125">
        <v>44239</v>
      </c>
      <c r="D174" s="147">
        <f t="shared" si="5"/>
        <v>44239</v>
      </c>
      <c r="E174" s="125"/>
      <c r="F174" s="124"/>
      <c r="G174" s="125"/>
      <c r="H174" s="124"/>
      <c r="I174" s="124"/>
      <c r="J174" s="124" t="s">
        <v>8</v>
      </c>
      <c r="K174" s="124"/>
      <c r="L174" s="124"/>
      <c r="M174" s="124"/>
      <c r="N174" s="124"/>
    </row>
    <row r="175" spans="1:14" ht="15" x14ac:dyDescent="0.25">
      <c r="A175" s="150" t="s">
        <v>302</v>
      </c>
      <c r="B175" s="124" t="s">
        <v>44</v>
      </c>
      <c r="C175" s="153">
        <v>44239</v>
      </c>
      <c r="D175" s="147">
        <f t="shared" si="5"/>
        <v>44239</v>
      </c>
      <c r="E175" s="125"/>
      <c r="F175" s="124"/>
      <c r="G175" s="125"/>
      <c r="H175" s="124"/>
      <c r="I175" s="124"/>
      <c r="J175" s="152" t="s">
        <v>8</v>
      </c>
      <c r="K175" s="124"/>
      <c r="L175" s="124"/>
      <c r="M175" s="124"/>
      <c r="N175" s="124"/>
    </row>
  </sheetData>
  <sortState xmlns:xlrd2="http://schemas.microsoft.com/office/spreadsheetml/2017/richdata2" ref="A3:J175">
    <sortCondition ref="B3:B175"/>
  </sortState>
  <dataValidations count="1">
    <dataValidation type="list" allowBlank="1" showInputMessage="1" showErrorMessage="1" sqref="C3:C175" xr:uid="{C3EA6AA1-D47F-4DD5-B923-C44CD8282C07}">
      <formula1>C$2:C$175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EB10-D3CB-4905-9D3A-9EF0D7D1189F}">
  <sheetPr codeName="Sheet5" filterMode="1"/>
  <dimension ref="A1:H375"/>
  <sheetViews>
    <sheetView workbookViewId="0">
      <selection activeCell="H65" sqref="H65"/>
    </sheetView>
  </sheetViews>
  <sheetFormatPr defaultRowHeight="15" x14ac:dyDescent="0.25"/>
  <cols>
    <col min="1" max="1" width="13.90625" style="129" bestFit="1" customWidth="1"/>
  </cols>
  <sheetData>
    <row r="1" spans="1:6" x14ac:dyDescent="0.25">
      <c r="A1" s="135" t="s">
        <v>0</v>
      </c>
      <c r="B1" s="136" t="s">
        <v>13</v>
      </c>
      <c r="C1" s="137" t="s">
        <v>278</v>
      </c>
      <c r="D1" s="137"/>
      <c r="E1" s="137" t="s">
        <v>279</v>
      </c>
      <c r="F1" s="137" t="s">
        <v>280</v>
      </c>
    </row>
    <row r="2" spans="1:6" hidden="1" x14ac:dyDescent="0.25">
      <c r="A2" s="138">
        <v>44053</v>
      </c>
      <c r="B2" s="139" t="s">
        <v>4</v>
      </c>
      <c r="C2" s="140"/>
      <c r="D2" s="140" t="s">
        <v>284</v>
      </c>
      <c r="E2" s="137">
        <v>1</v>
      </c>
      <c r="F2" s="140"/>
    </row>
    <row r="3" spans="1:6" hidden="1" x14ac:dyDescent="0.25">
      <c r="A3" s="138">
        <v>44054</v>
      </c>
      <c r="B3" s="139" t="s">
        <v>5</v>
      </c>
      <c r="C3" s="140"/>
      <c r="D3" s="140" t="s">
        <v>284</v>
      </c>
      <c r="E3" s="137">
        <v>1</v>
      </c>
      <c r="F3" s="137"/>
    </row>
    <row r="4" spans="1:6" hidden="1" x14ac:dyDescent="0.25">
      <c r="A4" s="141">
        <v>44055</v>
      </c>
      <c r="B4" s="136" t="s">
        <v>6</v>
      </c>
      <c r="C4" s="137"/>
      <c r="D4" s="137" t="s">
        <v>284</v>
      </c>
      <c r="E4" s="137">
        <v>1</v>
      </c>
      <c r="F4" s="137"/>
    </row>
    <row r="5" spans="1:6" hidden="1" x14ac:dyDescent="0.25">
      <c r="A5" s="141">
        <v>44056</v>
      </c>
      <c r="B5" s="136" t="s">
        <v>7</v>
      </c>
      <c r="C5" s="137"/>
      <c r="D5" s="137" t="s">
        <v>284</v>
      </c>
      <c r="E5" s="137">
        <v>1</v>
      </c>
      <c r="F5" s="137"/>
    </row>
    <row r="6" spans="1:6" hidden="1" x14ac:dyDescent="0.25">
      <c r="A6" s="141">
        <v>44057</v>
      </c>
      <c r="B6" s="136" t="s">
        <v>8</v>
      </c>
      <c r="C6" s="137"/>
      <c r="D6" s="137" t="s">
        <v>284</v>
      </c>
      <c r="E6" s="137">
        <v>1</v>
      </c>
      <c r="F6" s="137"/>
    </row>
    <row r="7" spans="1:6" x14ac:dyDescent="0.25">
      <c r="A7" s="135">
        <v>44058</v>
      </c>
      <c r="B7" s="136" t="s">
        <v>9</v>
      </c>
      <c r="C7" s="137"/>
      <c r="D7" s="137" t="s">
        <v>284</v>
      </c>
      <c r="E7" s="137"/>
      <c r="F7" s="137">
        <v>1</v>
      </c>
    </row>
    <row r="8" spans="1:6" x14ac:dyDescent="0.25">
      <c r="A8" s="135">
        <v>44059</v>
      </c>
      <c r="B8" s="136" t="s">
        <v>10</v>
      </c>
      <c r="C8" s="137"/>
      <c r="D8" s="137" t="s">
        <v>284</v>
      </c>
      <c r="E8" s="137" t="s">
        <v>285</v>
      </c>
      <c r="F8" s="137">
        <v>1</v>
      </c>
    </row>
    <row r="9" spans="1:6" hidden="1" x14ac:dyDescent="0.25">
      <c r="A9" s="141">
        <v>44060</v>
      </c>
      <c r="B9" s="136" t="s">
        <v>4</v>
      </c>
      <c r="C9" s="137"/>
      <c r="D9" s="137" t="s">
        <v>284</v>
      </c>
      <c r="E9" s="137">
        <v>1</v>
      </c>
      <c r="F9" s="140"/>
    </row>
    <row r="10" spans="1:6" hidden="1" x14ac:dyDescent="0.25">
      <c r="A10" s="141">
        <v>44061</v>
      </c>
      <c r="B10" s="136" t="s">
        <v>5</v>
      </c>
      <c r="C10" s="137"/>
      <c r="D10" s="137" t="s">
        <v>284</v>
      </c>
      <c r="E10" s="137">
        <v>1</v>
      </c>
      <c r="F10" s="137"/>
    </row>
    <row r="11" spans="1:6" hidden="1" x14ac:dyDescent="0.25">
      <c r="A11" s="141">
        <v>44062</v>
      </c>
      <c r="B11" s="136" t="s">
        <v>6</v>
      </c>
      <c r="C11" s="137"/>
      <c r="D11" s="137" t="s">
        <v>284</v>
      </c>
      <c r="E11" s="137">
        <v>1</v>
      </c>
      <c r="F11" s="137"/>
    </row>
    <row r="12" spans="1:6" hidden="1" x14ac:dyDescent="0.25">
      <c r="A12" s="141">
        <v>44063</v>
      </c>
      <c r="B12" s="136" t="s">
        <v>7</v>
      </c>
      <c r="C12" s="137"/>
      <c r="D12" s="137" t="s">
        <v>284</v>
      </c>
      <c r="E12" s="137">
        <v>1</v>
      </c>
      <c r="F12" s="137"/>
    </row>
    <row r="13" spans="1:6" hidden="1" x14ac:dyDescent="0.25">
      <c r="A13" s="141">
        <v>44064</v>
      </c>
      <c r="B13" s="136" t="s">
        <v>8</v>
      </c>
      <c r="C13" s="137"/>
      <c r="D13" s="137" t="s">
        <v>284</v>
      </c>
      <c r="E13" s="137">
        <v>1</v>
      </c>
      <c r="F13" s="137"/>
    </row>
    <row r="14" spans="1:6" x14ac:dyDescent="0.25">
      <c r="A14" s="135">
        <v>44065</v>
      </c>
      <c r="B14" s="136" t="s">
        <v>9</v>
      </c>
      <c r="C14" s="137"/>
      <c r="D14" s="137" t="s">
        <v>284</v>
      </c>
      <c r="E14" s="137"/>
      <c r="F14" s="137">
        <v>1</v>
      </c>
    </row>
    <row r="15" spans="1:6" x14ac:dyDescent="0.25">
      <c r="A15" s="135">
        <v>44066</v>
      </c>
      <c r="B15" s="136" t="s">
        <v>10</v>
      </c>
      <c r="C15" s="137"/>
      <c r="D15" s="137" t="s">
        <v>284</v>
      </c>
      <c r="E15" s="137"/>
      <c r="F15" s="137">
        <v>1</v>
      </c>
    </row>
    <row r="16" spans="1:6" hidden="1" x14ac:dyDescent="0.25">
      <c r="A16" s="141">
        <v>44067</v>
      </c>
      <c r="B16" s="136" t="s">
        <v>4</v>
      </c>
      <c r="C16" s="137"/>
      <c r="D16" s="137" t="s">
        <v>284</v>
      </c>
      <c r="E16" s="137">
        <v>1</v>
      </c>
      <c r="F16" s="140"/>
    </row>
    <row r="17" spans="1:6" hidden="1" x14ac:dyDescent="0.25">
      <c r="A17" s="141">
        <v>44068</v>
      </c>
      <c r="B17" s="136" t="s">
        <v>5</v>
      </c>
      <c r="C17" s="137"/>
      <c r="D17" s="137" t="s">
        <v>284</v>
      </c>
      <c r="E17" s="137">
        <v>1</v>
      </c>
      <c r="F17" s="137"/>
    </row>
    <row r="18" spans="1:6" hidden="1" x14ac:dyDescent="0.25">
      <c r="A18" s="141">
        <v>44069</v>
      </c>
      <c r="B18" s="136" t="s">
        <v>6</v>
      </c>
      <c r="C18" s="137"/>
      <c r="D18" s="137" t="s">
        <v>284</v>
      </c>
      <c r="E18" s="137">
        <v>1</v>
      </c>
      <c r="F18" s="137"/>
    </row>
    <row r="19" spans="1:6" hidden="1" x14ac:dyDescent="0.25">
      <c r="A19" s="141">
        <v>44070</v>
      </c>
      <c r="B19" s="136" t="s">
        <v>7</v>
      </c>
      <c r="C19" s="137"/>
      <c r="D19" s="137" t="s">
        <v>284</v>
      </c>
      <c r="E19" s="137">
        <v>1</v>
      </c>
      <c r="F19" s="137"/>
    </row>
    <row r="20" spans="1:6" hidden="1" x14ac:dyDescent="0.25">
      <c r="A20" s="141">
        <v>44071</v>
      </c>
      <c r="B20" s="136" t="s">
        <v>8</v>
      </c>
      <c r="C20" s="137"/>
      <c r="D20" s="137" t="s">
        <v>284</v>
      </c>
      <c r="E20" s="137">
        <v>1</v>
      </c>
      <c r="F20" s="137"/>
    </row>
    <row r="21" spans="1:6" x14ac:dyDescent="0.25">
      <c r="A21" s="135">
        <v>44072</v>
      </c>
      <c r="B21" s="136" t="s">
        <v>9</v>
      </c>
      <c r="C21" s="137"/>
      <c r="D21" s="137" t="s">
        <v>284</v>
      </c>
      <c r="E21" s="137"/>
      <c r="F21" s="137">
        <v>1</v>
      </c>
    </row>
    <row r="22" spans="1:6" x14ac:dyDescent="0.25">
      <c r="A22" s="135">
        <v>44073</v>
      </c>
      <c r="B22" s="136" t="s">
        <v>10</v>
      </c>
      <c r="C22" s="137"/>
      <c r="D22" s="137" t="s">
        <v>284</v>
      </c>
      <c r="E22" s="137" t="s">
        <v>285</v>
      </c>
      <c r="F22" s="137">
        <v>1</v>
      </c>
    </row>
    <row r="23" spans="1:6" hidden="1" x14ac:dyDescent="0.25">
      <c r="A23" s="141">
        <v>44074</v>
      </c>
      <c r="B23" s="136" t="s">
        <v>4</v>
      </c>
      <c r="C23" s="137"/>
      <c r="D23" s="137" t="s">
        <v>284</v>
      </c>
      <c r="E23" s="137">
        <v>1</v>
      </c>
      <c r="F23" s="140"/>
    </row>
    <row r="24" spans="1:6" hidden="1" x14ac:dyDescent="0.25">
      <c r="A24" s="141">
        <v>44075</v>
      </c>
      <c r="B24" s="136" t="s">
        <v>5</v>
      </c>
      <c r="C24" s="137"/>
      <c r="D24" s="137" t="s">
        <v>286</v>
      </c>
      <c r="E24" s="137">
        <v>1</v>
      </c>
      <c r="F24" s="137"/>
    </row>
    <row r="25" spans="1:6" hidden="1" x14ac:dyDescent="0.25">
      <c r="A25" s="141">
        <v>44076</v>
      </c>
      <c r="B25" s="136" t="s">
        <v>6</v>
      </c>
      <c r="C25" s="137"/>
      <c r="D25" s="137" t="s">
        <v>286</v>
      </c>
      <c r="E25" s="137">
        <v>1</v>
      </c>
      <c r="F25" s="137"/>
    </row>
    <row r="26" spans="1:6" hidden="1" x14ac:dyDescent="0.25">
      <c r="A26" s="141">
        <v>44077</v>
      </c>
      <c r="B26" s="136" t="s">
        <v>7</v>
      </c>
      <c r="C26" s="137"/>
      <c r="D26" s="137" t="s">
        <v>286</v>
      </c>
      <c r="E26" s="137">
        <v>1</v>
      </c>
      <c r="F26" s="137"/>
    </row>
    <row r="27" spans="1:6" hidden="1" x14ac:dyDescent="0.25">
      <c r="A27" s="141">
        <v>44078</v>
      </c>
      <c r="B27" s="136" t="s">
        <v>8</v>
      </c>
      <c r="C27" s="137"/>
      <c r="D27" s="137" t="s">
        <v>286</v>
      </c>
      <c r="E27" s="137">
        <v>1</v>
      </c>
      <c r="F27" s="137"/>
    </row>
    <row r="28" spans="1:6" x14ac:dyDescent="0.25">
      <c r="A28" s="135">
        <v>44079</v>
      </c>
      <c r="B28" s="136" t="s">
        <v>9</v>
      </c>
      <c r="C28" s="137"/>
      <c r="D28" s="137" t="s">
        <v>286</v>
      </c>
      <c r="E28" s="137"/>
      <c r="F28" s="137">
        <v>1</v>
      </c>
    </row>
    <row r="29" spans="1:6" x14ac:dyDescent="0.25">
      <c r="A29" s="135">
        <v>44080</v>
      </c>
      <c r="B29" s="136" t="s">
        <v>10</v>
      </c>
      <c r="C29" s="137"/>
      <c r="D29" s="137" t="s">
        <v>286</v>
      </c>
      <c r="E29" s="137"/>
      <c r="F29" s="137">
        <v>1</v>
      </c>
    </row>
    <row r="30" spans="1:6" hidden="1" x14ac:dyDescent="0.25">
      <c r="A30" s="141">
        <v>44081</v>
      </c>
      <c r="B30" s="136" t="s">
        <v>4</v>
      </c>
      <c r="C30" s="137"/>
      <c r="D30" s="137" t="s">
        <v>286</v>
      </c>
      <c r="E30" s="137">
        <v>1</v>
      </c>
      <c r="F30" s="140"/>
    </row>
    <row r="31" spans="1:6" hidden="1" x14ac:dyDescent="0.25">
      <c r="A31" s="141">
        <v>44082</v>
      </c>
      <c r="B31" s="136" t="s">
        <v>5</v>
      </c>
      <c r="C31" s="137"/>
      <c r="D31" s="137" t="s">
        <v>286</v>
      </c>
      <c r="E31" s="137">
        <v>1</v>
      </c>
      <c r="F31" s="137"/>
    </row>
    <row r="32" spans="1:6" hidden="1" x14ac:dyDescent="0.25">
      <c r="A32" s="141">
        <v>44083</v>
      </c>
      <c r="B32" s="136" t="s">
        <v>6</v>
      </c>
      <c r="C32" s="137"/>
      <c r="D32" s="137" t="s">
        <v>286</v>
      </c>
      <c r="E32" s="137">
        <v>1</v>
      </c>
      <c r="F32" s="137"/>
    </row>
    <row r="33" spans="1:6" hidden="1" x14ac:dyDescent="0.25">
      <c r="A33" s="141">
        <v>44084</v>
      </c>
      <c r="B33" s="136" t="s">
        <v>7</v>
      </c>
      <c r="C33" s="137"/>
      <c r="D33" s="137" t="s">
        <v>286</v>
      </c>
      <c r="E33" s="137">
        <v>1</v>
      </c>
      <c r="F33" s="137"/>
    </row>
    <row r="34" spans="1:6" hidden="1" x14ac:dyDescent="0.25">
      <c r="A34" s="141">
        <v>44085</v>
      </c>
      <c r="B34" s="136" t="s">
        <v>8</v>
      </c>
      <c r="C34" s="137"/>
      <c r="D34" s="137" t="s">
        <v>286</v>
      </c>
      <c r="E34" s="137">
        <v>1</v>
      </c>
      <c r="F34" s="137"/>
    </row>
    <row r="35" spans="1:6" x14ac:dyDescent="0.25">
      <c r="A35" s="135">
        <v>44086</v>
      </c>
      <c r="B35" s="136" t="s">
        <v>9</v>
      </c>
      <c r="C35" s="137"/>
      <c r="D35" s="137" t="s">
        <v>286</v>
      </c>
      <c r="E35" s="137"/>
      <c r="F35" s="137">
        <v>1</v>
      </c>
    </row>
    <row r="36" spans="1:6" x14ac:dyDescent="0.25">
      <c r="A36" s="135">
        <v>44087</v>
      </c>
      <c r="B36" s="136" t="s">
        <v>10</v>
      </c>
      <c r="C36" s="137"/>
      <c r="D36" s="137" t="s">
        <v>286</v>
      </c>
      <c r="E36" s="137" t="s">
        <v>285</v>
      </c>
      <c r="F36" s="137">
        <v>1</v>
      </c>
    </row>
    <row r="37" spans="1:6" hidden="1" x14ac:dyDescent="0.25">
      <c r="A37" s="141">
        <v>44088</v>
      </c>
      <c r="B37" s="136" t="s">
        <v>4</v>
      </c>
      <c r="C37" s="137"/>
      <c r="D37" s="137" t="s">
        <v>286</v>
      </c>
      <c r="E37" s="137">
        <v>1</v>
      </c>
      <c r="F37" s="140"/>
    </row>
    <row r="38" spans="1:6" hidden="1" x14ac:dyDescent="0.25">
      <c r="A38" s="141">
        <v>44089</v>
      </c>
      <c r="B38" s="136" t="s">
        <v>5</v>
      </c>
      <c r="C38" s="137"/>
      <c r="D38" s="137" t="s">
        <v>286</v>
      </c>
      <c r="E38" s="137">
        <v>1</v>
      </c>
      <c r="F38" s="137"/>
    </row>
    <row r="39" spans="1:6" hidden="1" x14ac:dyDescent="0.25">
      <c r="A39" s="141">
        <v>44090</v>
      </c>
      <c r="B39" s="136" t="s">
        <v>6</v>
      </c>
      <c r="C39" s="137"/>
      <c r="D39" s="137" t="s">
        <v>286</v>
      </c>
      <c r="E39" s="137">
        <v>1</v>
      </c>
      <c r="F39" s="137"/>
    </row>
    <row r="40" spans="1:6" hidden="1" x14ac:dyDescent="0.25">
      <c r="A40" s="141">
        <v>44091</v>
      </c>
      <c r="B40" s="136" t="s">
        <v>7</v>
      </c>
      <c r="C40" s="137"/>
      <c r="D40" s="137" t="s">
        <v>286</v>
      </c>
      <c r="E40" s="137">
        <v>1</v>
      </c>
      <c r="F40" s="137"/>
    </row>
    <row r="41" spans="1:6" hidden="1" x14ac:dyDescent="0.25">
      <c r="A41" s="141">
        <v>44092</v>
      </c>
      <c r="B41" s="136" t="s">
        <v>8</v>
      </c>
      <c r="C41" s="137"/>
      <c r="D41" s="137" t="s">
        <v>286</v>
      </c>
      <c r="E41" s="137">
        <v>1</v>
      </c>
      <c r="F41" s="137"/>
    </row>
    <row r="42" spans="1:6" x14ac:dyDescent="0.25">
      <c r="A42" s="135">
        <v>44093</v>
      </c>
      <c r="B42" s="136" t="s">
        <v>9</v>
      </c>
      <c r="C42" s="137"/>
      <c r="D42" s="137" t="s">
        <v>286</v>
      </c>
      <c r="E42" s="137"/>
      <c r="F42" s="137">
        <v>1</v>
      </c>
    </row>
    <row r="43" spans="1:6" x14ac:dyDescent="0.25">
      <c r="A43" s="135">
        <v>44094</v>
      </c>
      <c r="B43" s="136" t="s">
        <v>10</v>
      </c>
      <c r="C43" s="137"/>
      <c r="D43" s="137" t="s">
        <v>286</v>
      </c>
      <c r="E43" s="137"/>
      <c r="F43" s="137">
        <v>1</v>
      </c>
    </row>
    <row r="44" spans="1:6" hidden="1" x14ac:dyDescent="0.25">
      <c r="A44" s="141">
        <v>44095</v>
      </c>
      <c r="B44" s="136" t="s">
        <v>4</v>
      </c>
      <c r="C44" s="137"/>
      <c r="D44" s="137" t="s">
        <v>286</v>
      </c>
      <c r="E44" s="137">
        <v>1</v>
      </c>
      <c r="F44" s="140"/>
    </row>
    <row r="45" spans="1:6" hidden="1" x14ac:dyDescent="0.25">
      <c r="A45" s="141">
        <v>44096</v>
      </c>
      <c r="B45" s="136" t="s">
        <v>5</v>
      </c>
      <c r="C45" s="137"/>
      <c r="D45" s="137" t="s">
        <v>286</v>
      </c>
      <c r="E45" s="137">
        <v>1</v>
      </c>
      <c r="F45" s="137"/>
    </row>
    <row r="46" spans="1:6" hidden="1" x14ac:dyDescent="0.25">
      <c r="A46" s="141">
        <v>44097</v>
      </c>
      <c r="B46" s="136" t="s">
        <v>6</v>
      </c>
      <c r="C46" s="137"/>
      <c r="D46" s="137" t="s">
        <v>286</v>
      </c>
      <c r="E46" s="137">
        <v>1</v>
      </c>
      <c r="F46" s="137"/>
    </row>
    <row r="47" spans="1:6" hidden="1" x14ac:dyDescent="0.25">
      <c r="A47" s="141">
        <v>44098</v>
      </c>
      <c r="B47" s="136" t="s">
        <v>7</v>
      </c>
      <c r="C47" s="137"/>
      <c r="D47" s="137" t="s">
        <v>286</v>
      </c>
      <c r="E47" s="137">
        <v>1</v>
      </c>
      <c r="F47" s="137"/>
    </row>
    <row r="48" spans="1:6" hidden="1" x14ac:dyDescent="0.25">
      <c r="A48" s="141">
        <v>44099</v>
      </c>
      <c r="B48" s="136" t="s">
        <v>8</v>
      </c>
      <c r="C48" s="137"/>
      <c r="D48" s="137" t="s">
        <v>286</v>
      </c>
      <c r="E48" s="137">
        <v>1</v>
      </c>
      <c r="F48" s="137"/>
    </row>
    <row r="49" spans="1:6" x14ac:dyDescent="0.25">
      <c r="A49" s="135">
        <v>44100</v>
      </c>
      <c r="B49" s="136" t="s">
        <v>9</v>
      </c>
      <c r="C49" s="137"/>
      <c r="D49" s="137" t="s">
        <v>286</v>
      </c>
      <c r="E49" s="137"/>
      <c r="F49" s="137">
        <v>1</v>
      </c>
    </row>
    <row r="50" spans="1:6" x14ac:dyDescent="0.25">
      <c r="A50" s="135">
        <v>44101</v>
      </c>
      <c r="B50" s="136" t="s">
        <v>10</v>
      </c>
      <c r="C50" s="137"/>
      <c r="D50" s="137" t="s">
        <v>286</v>
      </c>
      <c r="E50" s="137" t="s">
        <v>285</v>
      </c>
      <c r="F50" s="137">
        <v>1</v>
      </c>
    </row>
    <row r="51" spans="1:6" hidden="1" x14ac:dyDescent="0.25">
      <c r="A51" s="141">
        <v>44102</v>
      </c>
      <c r="B51" s="136" t="s">
        <v>4</v>
      </c>
      <c r="C51" s="137"/>
      <c r="D51" s="137" t="s">
        <v>286</v>
      </c>
      <c r="E51" s="137">
        <v>1</v>
      </c>
      <c r="F51" s="140"/>
    </row>
    <row r="52" spans="1:6" hidden="1" x14ac:dyDescent="0.25">
      <c r="A52" s="141">
        <v>44103</v>
      </c>
      <c r="B52" s="136" t="s">
        <v>5</v>
      </c>
      <c r="C52" s="137"/>
      <c r="D52" s="137" t="s">
        <v>286</v>
      </c>
      <c r="E52" s="137">
        <v>1</v>
      </c>
      <c r="F52" s="137"/>
    </row>
    <row r="53" spans="1:6" hidden="1" x14ac:dyDescent="0.25">
      <c r="A53" s="141">
        <v>44104</v>
      </c>
      <c r="B53" s="136" t="s">
        <v>6</v>
      </c>
      <c r="C53" s="137"/>
      <c r="D53" s="137" t="s">
        <v>286</v>
      </c>
      <c r="E53" s="137">
        <v>1</v>
      </c>
      <c r="F53" s="137"/>
    </row>
    <row r="54" spans="1:6" hidden="1" x14ac:dyDescent="0.25">
      <c r="A54" s="141">
        <v>44105</v>
      </c>
      <c r="B54" s="136" t="s">
        <v>7</v>
      </c>
      <c r="C54" s="137"/>
      <c r="D54" s="137" t="s">
        <v>287</v>
      </c>
      <c r="E54" s="137">
        <v>1</v>
      </c>
      <c r="F54" s="137"/>
    </row>
    <row r="55" spans="1:6" hidden="1" x14ac:dyDescent="0.25">
      <c r="A55" s="141">
        <v>44106</v>
      </c>
      <c r="B55" s="136" t="s">
        <v>8</v>
      </c>
      <c r="C55" s="137"/>
      <c r="D55" s="137" t="s">
        <v>287</v>
      </c>
      <c r="E55" s="137">
        <v>1</v>
      </c>
      <c r="F55" s="137"/>
    </row>
    <row r="56" spans="1:6" x14ac:dyDescent="0.25">
      <c r="A56" s="135">
        <v>44107</v>
      </c>
      <c r="B56" s="136" t="s">
        <v>9</v>
      </c>
      <c r="C56" s="137"/>
      <c r="D56" s="137" t="s">
        <v>287</v>
      </c>
      <c r="E56" s="137"/>
      <c r="F56" s="137">
        <v>1</v>
      </c>
    </row>
    <row r="57" spans="1:6" x14ac:dyDescent="0.25">
      <c r="A57" s="135">
        <v>44108</v>
      </c>
      <c r="B57" s="136" t="s">
        <v>10</v>
      </c>
      <c r="C57" s="137"/>
      <c r="D57" s="137" t="s">
        <v>287</v>
      </c>
      <c r="E57" s="137"/>
      <c r="F57" s="137">
        <v>1</v>
      </c>
    </row>
    <row r="58" spans="1:6" hidden="1" x14ac:dyDescent="0.25">
      <c r="A58" s="141">
        <v>44109</v>
      </c>
      <c r="B58" s="136" t="s">
        <v>4</v>
      </c>
      <c r="C58" s="137"/>
      <c r="D58" s="137" t="s">
        <v>287</v>
      </c>
      <c r="E58" s="137">
        <v>1</v>
      </c>
      <c r="F58" s="137"/>
    </row>
    <row r="59" spans="1:6" hidden="1" x14ac:dyDescent="0.25">
      <c r="A59" s="141">
        <v>44110</v>
      </c>
      <c r="B59" s="136" t="s">
        <v>5</v>
      </c>
      <c r="C59" s="137"/>
      <c r="D59" s="137" t="s">
        <v>287</v>
      </c>
      <c r="E59" s="137">
        <v>1</v>
      </c>
      <c r="F59" s="137"/>
    </row>
    <row r="60" spans="1:6" hidden="1" x14ac:dyDescent="0.25">
      <c r="A60" s="141">
        <v>44111</v>
      </c>
      <c r="B60" s="136" t="s">
        <v>6</v>
      </c>
      <c r="C60" s="137"/>
      <c r="D60" s="137" t="s">
        <v>287</v>
      </c>
      <c r="E60" s="137">
        <v>1</v>
      </c>
      <c r="F60" s="137"/>
    </row>
    <row r="61" spans="1:6" hidden="1" x14ac:dyDescent="0.25">
      <c r="A61" s="141">
        <v>44112</v>
      </c>
      <c r="B61" s="136" t="s">
        <v>7</v>
      </c>
      <c r="C61" s="137"/>
      <c r="D61" s="137" t="s">
        <v>287</v>
      </c>
      <c r="E61" s="137">
        <v>1</v>
      </c>
      <c r="F61" s="137"/>
    </row>
    <row r="62" spans="1:6" hidden="1" x14ac:dyDescent="0.25">
      <c r="A62" s="141">
        <v>44113</v>
      </c>
      <c r="B62" s="136" t="s">
        <v>8</v>
      </c>
      <c r="C62" s="137"/>
      <c r="D62" s="137" t="s">
        <v>287</v>
      </c>
      <c r="E62" s="137">
        <v>1</v>
      </c>
      <c r="F62" s="137"/>
    </row>
    <row r="63" spans="1:6" x14ac:dyDescent="0.25">
      <c r="A63" s="135">
        <v>44114</v>
      </c>
      <c r="B63" s="136" t="s">
        <v>9</v>
      </c>
      <c r="C63" s="137"/>
      <c r="D63" s="137" t="s">
        <v>287</v>
      </c>
      <c r="E63" s="137"/>
      <c r="F63" s="137">
        <v>1</v>
      </c>
    </row>
    <row r="64" spans="1:6" x14ac:dyDescent="0.25">
      <c r="A64" s="135">
        <v>44115</v>
      </c>
      <c r="B64" s="136" t="s">
        <v>10</v>
      </c>
      <c r="C64" s="137"/>
      <c r="D64" s="137" t="s">
        <v>287</v>
      </c>
      <c r="E64" s="137" t="s">
        <v>285</v>
      </c>
      <c r="F64" s="137">
        <v>1</v>
      </c>
    </row>
    <row r="65" spans="1:6" x14ac:dyDescent="0.25">
      <c r="A65" s="135">
        <v>44116</v>
      </c>
      <c r="B65" s="136" t="s">
        <v>4</v>
      </c>
      <c r="C65" s="137" t="s">
        <v>288</v>
      </c>
      <c r="D65" s="137" t="s">
        <v>287</v>
      </c>
      <c r="E65" s="137"/>
      <c r="F65" s="137">
        <v>1</v>
      </c>
    </row>
    <row r="66" spans="1:6" x14ac:dyDescent="0.25">
      <c r="A66" s="135">
        <v>44117</v>
      </c>
      <c r="B66" s="136" t="s">
        <v>5</v>
      </c>
      <c r="C66" s="137" t="s">
        <v>288</v>
      </c>
      <c r="D66" s="137" t="s">
        <v>287</v>
      </c>
      <c r="E66" s="137"/>
      <c r="F66" s="137">
        <v>1</v>
      </c>
    </row>
    <row r="67" spans="1:6" x14ac:dyDescent="0.25">
      <c r="A67" s="135">
        <v>44118</v>
      </c>
      <c r="B67" s="136" t="s">
        <v>6</v>
      </c>
      <c r="C67" s="137" t="s">
        <v>288</v>
      </c>
      <c r="D67" s="137" t="s">
        <v>287</v>
      </c>
      <c r="E67" s="137"/>
      <c r="F67" s="137">
        <v>1</v>
      </c>
    </row>
    <row r="68" spans="1:6" x14ac:dyDescent="0.25">
      <c r="A68" s="135">
        <v>44119</v>
      </c>
      <c r="B68" s="136" t="s">
        <v>7</v>
      </c>
      <c r="C68" s="137" t="s">
        <v>288</v>
      </c>
      <c r="D68" s="137" t="s">
        <v>287</v>
      </c>
      <c r="E68" s="137"/>
      <c r="F68" s="137">
        <v>1</v>
      </c>
    </row>
    <row r="69" spans="1:6" x14ac:dyDescent="0.25">
      <c r="A69" s="135">
        <v>44120</v>
      </c>
      <c r="B69" s="136" t="s">
        <v>8</v>
      </c>
      <c r="C69" s="137" t="s">
        <v>288</v>
      </c>
      <c r="D69" s="137" t="s">
        <v>287</v>
      </c>
      <c r="E69" s="137"/>
      <c r="F69" s="137">
        <v>1</v>
      </c>
    </row>
    <row r="70" spans="1:6" x14ac:dyDescent="0.25">
      <c r="A70" s="135">
        <v>44121</v>
      </c>
      <c r="B70" s="136" t="s">
        <v>9</v>
      </c>
      <c r="C70" s="137"/>
      <c r="D70" s="137" t="s">
        <v>287</v>
      </c>
      <c r="E70" s="137"/>
      <c r="F70" s="137">
        <v>1</v>
      </c>
    </row>
    <row r="71" spans="1:6" x14ac:dyDescent="0.25">
      <c r="A71" s="135">
        <v>44122</v>
      </c>
      <c r="B71" s="136" t="s">
        <v>10</v>
      </c>
      <c r="C71" s="137"/>
      <c r="D71" s="137" t="s">
        <v>287</v>
      </c>
      <c r="E71" s="137"/>
      <c r="F71" s="137">
        <v>1</v>
      </c>
    </row>
    <row r="72" spans="1:6" x14ac:dyDescent="0.25">
      <c r="A72" s="135">
        <v>44123</v>
      </c>
      <c r="B72" s="136" t="s">
        <v>4</v>
      </c>
      <c r="C72" s="137" t="s">
        <v>288</v>
      </c>
      <c r="D72" s="137" t="s">
        <v>287</v>
      </c>
      <c r="E72" s="137"/>
      <c r="F72" s="137">
        <v>1</v>
      </c>
    </row>
    <row r="73" spans="1:6" x14ac:dyDescent="0.25">
      <c r="A73" s="135">
        <v>44124</v>
      </c>
      <c r="B73" s="136" t="s">
        <v>5</v>
      </c>
      <c r="C73" s="137" t="s">
        <v>288</v>
      </c>
      <c r="D73" s="137" t="s">
        <v>287</v>
      </c>
      <c r="E73" s="137"/>
      <c r="F73" s="137">
        <v>1</v>
      </c>
    </row>
    <row r="74" spans="1:6" x14ac:dyDescent="0.25">
      <c r="A74" s="135">
        <v>44125</v>
      </c>
      <c r="B74" s="136" t="s">
        <v>6</v>
      </c>
      <c r="C74" s="137" t="s">
        <v>289</v>
      </c>
      <c r="D74" s="137" t="s">
        <v>287</v>
      </c>
      <c r="E74" s="137"/>
      <c r="F74" s="137">
        <v>1</v>
      </c>
    </row>
    <row r="75" spans="1:6" x14ac:dyDescent="0.25">
      <c r="A75" s="135">
        <v>44126</v>
      </c>
      <c r="B75" s="136" t="s">
        <v>7</v>
      </c>
      <c r="C75" s="137" t="s">
        <v>289</v>
      </c>
      <c r="D75" s="137" t="s">
        <v>287</v>
      </c>
      <c r="E75" s="137"/>
      <c r="F75" s="137">
        <v>1</v>
      </c>
    </row>
    <row r="76" spans="1:6" x14ac:dyDescent="0.25">
      <c r="A76" s="135">
        <v>44127</v>
      </c>
      <c r="B76" s="136" t="s">
        <v>8</v>
      </c>
      <c r="C76" s="137" t="s">
        <v>289</v>
      </c>
      <c r="D76" s="137" t="s">
        <v>287</v>
      </c>
      <c r="E76" s="137"/>
      <c r="F76" s="137">
        <v>1</v>
      </c>
    </row>
    <row r="77" spans="1:6" x14ac:dyDescent="0.25">
      <c r="A77" s="135">
        <v>44128</v>
      </c>
      <c r="B77" s="136" t="s">
        <v>9</v>
      </c>
      <c r="C77" s="137"/>
      <c r="D77" s="137" t="s">
        <v>287</v>
      </c>
      <c r="E77" s="137"/>
      <c r="F77" s="137">
        <v>1</v>
      </c>
    </row>
    <row r="78" spans="1:6" x14ac:dyDescent="0.25">
      <c r="A78" s="135">
        <v>44129</v>
      </c>
      <c r="B78" s="136" t="s">
        <v>10</v>
      </c>
      <c r="C78" s="137"/>
      <c r="D78" s="137" t="s">
        <v>287</v>
      </c>
      <c r="E78" s="137" t="s">
        <v>285</v>
      </c>
      <c r="F78" s="137">
        <v>1</v>
      </c>
    </row>
    <row r="79" spans="1:6" hidden="1" x14ac:dyDescent="0.25">
      <c r="A79" s="141">
        <v>44130</v>
      </c>
      <c r="B79" s="136" t="s">
        <v>4</v>
      </c>
      <c r="C79" s="137"/>
      <c r="D79" s="137" t="s">
        <v>287</v>
      </c>
      <c r="E79" s="137">
        <v>1</v>
      </c>
      <c r="F79" s="140"/>
    </row>
    <row r="80" spans="1:6" hidden="1" x14ac:dyDescent="0.25">
      <c r="A80" s="141">
        <v>44131</v>
      </c>
      <c r="B80" s="136" t="s">
        <v>5</v>
      </c>
      <c r="C80" s="137"/>
      <c r="D80" s="137" t="s">
        <v>287</v>
      </c>
      <c r="E80" s="137">
        <v>1</v>
      </c>
      <c r="F80" s="137"/>
    </row>
    <row r="81" spans="1:6" hidden="1" x14ac:dyDescent="0.25">
      <c r="A81" s="141">
        <v>44132</v>
      </c>
      <c r="B81" s="136" t="s">
        <v>6</v>
      </c>
      <c r="C81" s="137"/>
      <c r="D81" s="137" t="s">
        <v>287</v>
      </c>
      <c r="E81" s="137">
        <v>1</v>
      </c>
      <c r="F81" s="137"/>
    </row>
    <row r="82" spans="1:6" hidden="1" x14ac:dyDescent="0.25">
      <c r="A82" s="141">
        <v>44133</v>
      </c>
      <c r="B82" s="136" t="s">
        <v>7</v>
      </c>
      <c r="C82" s="137"/>
      <c r="D82" s="137" t="s">
        <v>287</v>
      </c>
      <c r="E82" s="137">
        <v>1</v>
      </c>
      <c r="F82" s="137"/>
    </row>
    <row r="83" spans="1:6" hidden="1" x14ac:dyDescent="0.25">
      <c r="A83" s="141">
        <v>44134</v>
      </c>
      <c r="B83" s="136" t="s">
        <v>8</v>
      </c>
      <c r="C83" s="137"/>
      <c r="D83" s="137" t="s">
        <v>287</v>
      </c>
      <c r="E83" s="137">
        <v>1</v>
      </c>
      <c r="F83" s="137"/>
    </row>
    <row r="84" spans="1:6" x14ac:dyDescent="0.25">
      <c r="A84" s="135">
        <v>44135</v>
      </c>
      <c r="B84" s="136" t="s">
        <v>9</v>
      </c>
      <c r="C84" s="137"/>
      <c r="D84" s="137" t="s">
        <v>287</v>
      </c>
      <c r="E84" s="137"/>
      <c r="F84" s="137">
        <v>1</v>
      </c>
    </row>
    <row r="85" spans="1:6" x14ac:dyDescent="0.25">
      <c r="A85" s="135">
        <v>44136</v>
      </c>
      <c r="B85" s="136" t="s">
        <v>10</v>
      </c>
      <c r="C85" s="137"/>
      <c r="D85" s="137" t="s">
        <v>290</v>
      </c>
      <c r="E85" s="137"/>
      <c r="F85" s="137">
        <v>1</v>
      </c>
    </row>
    <row r="86" spans="1:6" hidden="1" x14ac:dyDescent="0.25">
      <c r="A86" s="141">
        <v>44137</v>
      </c>
      <c r="B86" s="136" t="s">
        <v>4</v>
      </c>
      <c r="C86" s="137"/>
      <c r="D86" s="137" t="s">
        <v>290</v>
      </c>
      <c r="E86" s="137">
        <v>1</v>
      </c>
      <c r="F86" s="140"/>
    </row>
    <row r="87" spans="1:6" hidden="1" x14ac:dyDescent="0.25">
      <c r="A87" s="141">
        <v>44138</v>
      </c>
      <c r="B87" s="136" t="s">
        <v>5</v>
      </c>
      <c r="C87" s="137"/>
      <c r="D87" s="137" t="s">
        <v>290</v>
      </c>
      <c r="E87" s="137">
        <v>1</v>
      </c>
      <c r="F87" s="137"/>
    </row>
    <row r="88" spans="1:6" hidden="1" x14ac:dyDescent="0.25">
      <c r="A88" s="141">
        <v>44139</v>
      </c>
      <c r="B88" s="136" t="s">
        <v>6</v>
      </c>
      <c r="C88" s="137"/>
      <c r="D88" s="137" t="s">
        <v>290</v>
      </c>
      <c r="E88" s="137">
        <v>1</v>
      </c>
      <c r="F88" s="137"/>
    </row>
    <row r="89" spans="1:6" hidden="1" x14ac:dyDescent="0.25">
      <c r="A89" s="141">
        <v>44140</v>
      </c>
      <c r="B89" s="136" t="s">
        <v>7</v>
      </c>
      <c r="C89" s="137"/>
      <c r="D89" s="137" t="s">
        <v>290</v>
      </c>
      <c r="E89" s="137">
        <v>1</v>
      </c>
      <c r="F89" s="137"/>
    </row>
    <row r="90" spans="1:6" hidden="1" x14ac:dyDescent="0.25">
      <c r="A90" s="141">
        <v>44141</v>
      </c>
      <c r="B90" s="136" t="s">
        <v>8</v>
      </c>
      <c r="C90" s="137"/>
      <c r="D90" s="137" t="s">
        <v>290</v>
      </c>
      <c r="E90" s="137">
        <v>1</v>
      </c>
      <c r="F90" s="137"/>
    </row>
    <row r="91" spans="1:6" x14ac:dyDescent="0.25">
      <c r="A91" s="135">
        <v>44142</v>
      </c>
      <c r="B91" s="136" t="s">
        <v>9</v>
      </c>
      <c r="C91" s="137"/>
      <c r="D91" s="137" t="s">
        <v>290</v>
      </c>
      <c r="E91" s="137"/>
      <c r="F91" s="137">
        <v>1</v>
      </c>
    </row>
    <row r="92" spans="1:6" x14ac:dyDescent="0.25">
      <c r="A92" s="135">
        <v>44143</v>
      </c>
      <c r="B92" s="136" t="s">
        <v>10</v>
      </c>
      <c r="C92" s="137"/>
      <c r="D92" s="137" t="s">
        <v>290</v>
      </c>
      <c r="E92" s="137" t="s">
        <v>285</v>
      </c>
      <c r="F92" s="137">
        <v>1</v>
      </c>
    </row>
    <row r="93" spans="1:6" hidden="1" x14ac:dyDescent="0.25">
      <c r="A93" s="141">
        <v>44144</v>
      </c>
      <c r="B93" s="136" t="s">
        <v>4</v>
      </c>
      <c r="C93" s="137"/>
      <c r="D93" s="137" t="s">
        <v>290</v>
      </c>
      <c r="E93" s="137">
        <v>1</v>
      </c>
      <c r="F93" s="140"/>
    </row>
    <row r="94" spans="1:6" hidden="1" x14ac:dyDescent="0.25">
      <c r="A94" s="141">
        <v>44145</v>
      </c>
      <c r="B94" s="136" t="s">
        <v>5</v>
      </c>
      <c r="C94" s="137"/>
      <c r="D94" s="137" t="s">
        <v>290</v>
      </c>
      <c r="E94" s="137">
        <v>1</v>
      </c>
      <c r="F94" s="137"/>
    </row>
    <row r="95" spans="1:6" hidden="1" x14ac:dyDescent="0.25">
      <c r="A95" s="141">
        <v>44146</v>
      </c>
      <c r="B95" s="136" t="s">
        <v>6</v>
      </c>
      <c r="C95" s="137"/>
      <c r="D95" s="137" t="s">
        <v>290</v>
      </c>
      <c r="E95" s="137">
        <v>1</v>
      </c>
      <c r="F95" s="137"/>
    </row>
    <row r="96" spans="1:6" hidden="1" x14ac:dyDescent="0.25">
      <c r="A96" s="141">
        <v>44147</v>
      </c>
      <c r="B96" s="136" t="s">
        <v>7</v>
      </c>
      <c r="C96" s="137"/>
      <c r="D96" s="137" t="s">
        <v>290</v>
      </c>
      <c r="E96" s="137">
        <v>1</v>
      </c>
      <c r="F96" s="137"/>
    </row>
    <row r="97" spans="1:6" hidden="1" x14ac:dyDescent="0.25">
      <c r="A97" s="141">
        <v>44148</v>
      </c>
      <c r="B97" s="136" t="s">
        <v>8</v>
      </c>
      <c r="C97" s="137"/>
      <c r="D97" s="137" t="s">
        <v>290</v>
      </c>
      <c r="E97" s="137">
        <v>1</v>
      </c>
      <c r="F97" s="137"/>
    </row>
    <row r="98" spans="1:6" x14ac:dyDescent="0.25">
      <c r="A98" s="135">
        <v>44149</v>
      </c>
      <c r="B98" s="136" t="s">
        <v>9</v>
      </c>
      <c r="C98" s="137"/>
      <c r="D98" s="137" t="s">
        <v>290</v>
      </c>
      <c r="E98" s="137"/>
      <c r="F98" s="137">
        <v>1</v>
      </c>
    </row>
    <row r="99" spans="1:6" x14ac:dyDescent="0.25">
      <c r="A99" s="135">
        <v>44150</v>
      </c>
      <c r="B99" s="136" t="s">
        <v>10</v>
      </c>
      <c r="C99" s="137"/>
      <c r="D99" s="137" t="s">
        <v>290</v>
      </c>
      <c r="E99" s="137"/>
      <c r="F99" s="137">
        <v>1</v>
      </c>
    </row>
    <row r="100" spans="1:6" hidden="1" x14ac:dyDescent="0.25">
      <c r="A100" s="141">
        <v>44151</v>
      </c>
      <c r="B100" s="136" t="s">
        <v>4</v>
      </c>
      <c r="C100" s="137"/>
      <c r="D100" s="137" t="s">
        <v>290</v>
      </c>
      <c r="E100" s="137">
        <v>1</v>
      </c>
      <c r="F100" s="140"/>
    </row>
    <row r="101" spans="1:6" hidden="1" x14ac:dyDescent="0.25">
      <c r="A101" s="141">
        <v>44152</v>
      </c>
      <c r="B101" s="136" t="s">
        <v>5</v>
      </c>
      <c r="C101" s="137"/>
      <c r="D101" s="137" t="s">
        <v>290</v>
      </c>
      <c r="E101" s="137">
        <v>1</v>
      </c>
      <c r="F101" s="137"/>
    </row>
    <row r="102" spans="1:6" hidden="1" x14ac:dyDescent="0.25">
      <c r="A102" s="141">
        <v>44153</v>
      </c>
      <c r="B102" s="136" t="s">
        <v>6</v>
      </c>
      <c r="C102" s="137"/>
      <c r="D102" s="137" t="s">
        <v>290</v>
      </c>
      <c r="E102" s="137">
        <v>1</v>
      </c>
      <c r="F102" s="137"/>
    </row>
    <row r="103" spans="1:6" hidden="1" x14ac:dyDescent="0.25">
      <c r="A103" s="141">
        <v>44154</v>
      </c>
      <c r="B103" s="136" t="s">
        <v>7</v>
      </c>
      <c r="C103" s="137"/>
      <c r="D103" s="137" t="s">
        <v>290</v>
      </c>
      <c r="E103" s="137">
        <v>1</v>
      </c>
      <c r="F103" s="137"/>
    </row>
    <row r="104" spans="1:6" hidden="1" x14ac:dyDescent="0.25">
      <c r="A104" s="138">
        <v>44155</v>
      </c>
      <c r="B104" s="139" t="s">
        <v>8</v>
      </c>
      <c r="C104" s="140"/>
      <c r="D104" s="140" t="s">
        <v>290</v>
      </c>
      <c r="E104" s="140">
        <v>1</v>
      </c>
      <c r="F104" s="140"/>
    </row>
    <row r="105" spans="1:6" x14ac:dyDescent="0.25">
      <c r="A105" s="135">
        <v>44156</v>
      </c>
      <c r="B105" s="136" t="s">
        <v>9</v>
      </c>
      <c r="C105" s="137"/>
      <c r="D105" s="137" t="s">
        <v>290</v>
      </c>
      <c r="E105" s="137"/>
      <c r="F105" s="137">
        <v>1</v>
      </c>
    </row>
    <row r="106" spans="1:6" x14ac:dyDescent="0.25">
      <c r="A106" s="135">
        <v>44157</v>
      </c>
      <c r="B106" s="136" t="s">
        <v>10</v>
      </c>
      <c r="C106" s="137"/>
      <c r="D106" s="137" t="s">
        <v>290</v>
      </c>
      <c r="E106" s="137" t="s">
        <v>285</v>
      </c>
      <c r="F106" s="137">
        <v>1</v>
      </c>
    </row>
    <row r="107" spans="1:6" hidden="1" x14ac:dyDescent="0.25">
      <c r="A107" s="141">
        <v>44158</v>
      </c>
      <c r="B107" s="136" t="s">
        <v>4</v>
      </c>
      <c r="C107" s="137"/>
      <c r="D107" s="137" t="s">
        <v>290</v>
      </c>
      <c r="E107" s="137">
        <v>1</v>
      </c>
      <c r="F107" s="140"/>
    </row>
    <row r="108" spans="1:6" hidden="1" x14ac:dyDescent="0.25">
      <c r="A108" s="141">
        <v>44159</v>
      </c>
      <c r="B108" s="136" t="s">
        <v>5</v>
      </c>
      <c r="C108" s="137"/>
      <c r="D108" s="137" t="s">
        <v>290</v>
      </c>
      <c r="E108" s="137">
        <v>1</v>
      </c>
      <c r="F108" s="137"/>
    </row>
    <row r="109" spans="1:6" hidden="1" x14ac:dyDescent="0.25">
      <c r="A109" s="141">
        <v>44160</v>
      </c>
      <c r="B109" s="136" t="s">
        <v>6</v>
      </c>
      <c r="C109" s="137"/>
      <c r="D109" s="137" t="s">
        <v>290</v>
      </c>
      <c r="E109" s="137">
        <v>1</v>
      </c>
      <c r="F109" s="137"/>
    </row>
    <row r="110" spans="1:6" hidden="1" x14ac:dyDescent="0.25">
      <c r="A110" s="141">
        <v>44161</v>
      </c>
      <c r="B110" s="136" t="s">
        <v>7</v>
      </c>
      <c r="C110" s="137"/>
      <c r="D110" s="137" t="s">
        <v>290</v>
      </c>
      <c r="E110" s="137">
        <v>1</v>
      </c>
      <c r="F110" s="137"/>
    </row>
    <row r="111" spans="1:6" hidden="1" x14ac:dyDescent="0.25">
      <c r="A111" s="141">
        <v>44162</v>
      </c>
      <c r="B111" s="136" t="s">
        <v>8</v>
      </c>
      <c r="C111" s="137"/>
      <c r="D111" s="137" t="s">
        <v>290</v>
      </c>
      <c r="E111" s="137">
        <v>1</v>
      </c>
      <c r="F111" s="137"/>
    </row>
    <row r="112" spans="1:6" x14ac:dyDescent="0.25">
      <c r="A112" s="135">
        <v>44163</v>
      </c>
      <c r="B112" s="136" t="s">
        <v>9</v>
      </c>
      <c r="C112" s="137"/>
      <c r="D112" s="137" t="s">
        <v>290</v>
      </c>
      <c r="E112" s="137"/>
      <c r="F112" s="137">
        <v>1</v>
      </c>
    </row>
    <row r="113" spans="1:6" x14ac:dyDescent="0.25">
      <c r="A113" s="135">
        <v>44164</v>
      </c>
      <c r="B113" s="136" t="s">
        <v>10</v>
      </c>
      <c r="C113" s="137"/>
      <c r="D113" s="137" t="s">
        <v>290</v>
      </c>
      <c r="E113" s="137"/>
      <c r="F113" s="137">
        <v>1</v>
      </c>
    </row>
    <row r="114" spans="1:6" hidden="1" x14ac:dyDescent="0.25">
      <c r="A114" s="141">
        <v>44165</v>
      </c>
      <c r="B114" s="136" t="s">
        <v>4</v>
      </c>
      <c r="C114" s="137"/>
      <c r="D114" s="137" t="s">
        <v>290</v>
      </c>
      <c r="E114" s="137">
        <v>1</v>
      </c>
      <c r="F114" s="140"/>
    </row>
    <row r="115" spans="1:6" hidden="1" x14ac:dyDescent="0.25">
      <c r="A115" s="141">
        <v>44166</v>
      </c>
      <c r="B115" s="136" t="s">
        <v>5</v>
      </c>
      <c r="C115" s="137"/>
      <c r="D115" s="137" t="s">
        <v>291</v>
      </c>
      <c r="E115" s="137">
        <v>1</v>
      </c>
      <c r="F115" s="137"/>
    </row>
    <row r="116" spans="1:6" hidden="1" x14ac:dyDescent="0.25">
      <c r="A116" s="141">
        <v>44167</v>
      </c>
      <c r="B116" s="136" t="s">
        <v>6</v>
      </c>
      <c r="C116" s="137"/>
      <c r="D116" s="137" t="s">
        <v>291</v>
      </c>
      <c r="E116" s="137">
        <v>1</v>
      </c>
      <c r="F116" s="137"/>
    </row>
    <row r="117" spans="1:6" hidden="1" x14ac:dyDescent="0.25">
      <c r="A117" s="141">
        <v>44168</v>
      </c>
      <c r="B117" s="136" t="s">
        <v>7</v>
      </c>
      <c r="C117" s="137"/>
      <c r="D117" s="137" t="s">
        <v>291</v>
      </c>
      <c r="E117" s="137">
        <v>1</v>
      </c>
      <c r="F117" s="137"/>
    </row>
    <row r="118" spans="1:6" hidden="1" x14ac:dyDescent="0.25">
      <c r="A118" s="141">
        <v>44169</v>
      </c>
      <c r="B118" s="136" t="s">
        <v>8</v>
      </c>
      <c r="C118" s="137"/>
      <c r="D118" s="137" t="s">
        <v>291</v>
      </c>
      <c r="E118" s="137">
        <v>1</v>
      </c>
      <c r="F118" s="137"/>
    </row>
    <row r="119" spans="1:6" x14ac:dyDescent="0.25">
      <c r="A119" s="135">
        <v>44170</v>
      </c>
      <c r="B119" s="136" t="s">
        <v>9</v>
      </c>
      <c r="C119" s="137"/>
      <c r="D119" s="137" t="s">
        <v>291</v>
      </c>
      <c r="E119" s="137"/>
      <c r="F119" s="137">
        <v>1</v>
      </c>
    </row>
    <row r="120" spans="1:6" x14ac:dyDescent="0.25">
      <c r="A120" s="135">
        <v>44171</v>
      </c>
      <c r="B120" s="136" t="s">
        <v>10</v>
      </c>
      <c r="C120" s="137"/>
      <c r="D120" s="137" t="s">
        <v>291</v>
      </c>
      <c r="E120" s="137" t="s">
        <v>285</v>
      </c>
      <c r="F120" s="137">
        <v>1</v>
      </c>
    </row>
    <row r="121" spans="1:6" hidden="1" x14ac:dyDescent="0.25">
      <c r="A121" s="141">
        <v>44172</v>
      </c>
      <c r="B121" s="136" t="s">
        <v>4</v>
      </c>
      <c r="C121" s="137"/>
      <c r="D121" s="137" t="s">
        <v>291</v>
      </c>
      <c r="E121" s="137">
        <v>1</v>
      </c>
      <c r="F121" s="140"/>
    </row>
    <row r="122" spans="1:6" hidden="1" x14ac:dyDescent="0.25">
      <c r="A122" s="141">
        <v>44173</v>
      </c>
      <c r="B122" s="136" t="s">
        <v>5</v>
      </c>
      <c r="C122" s="137"/>
      <c r="D122" s="137" t="s">
        <v>291</v>
      </c>
      <c r="E122" s="137">
        <v>1</v>
      </c>
      <c r="F122" s="137"/>
    </row>
    <row r="123" spans="1:6" hidden="1" x14ac:dyDescent="0.25">
      <c r="A123" s="141">
        <v>44174</v>
      </c>
      <c r="B123" s="136" t="s">
        <v>6</v>
      </c>
      <c r="C123" s="137"/>
      <c r="D123" s="137" t="s">
        <v>291</v>
      </c>
      <c r="E123" s="137">
        <v>1</v>
      </c>
      <c r="F123" s="137"/>
    </row>
    <row r="124" spans="1:6" hidden="1" x14ac:dyDescent="0.25">
      <c r="A124" s="141">
        <v>44175</v>
      </c>
      <c r="B124" s="136" t="s">
        <v>7</v>
      </c>
      <c r="C124" s="137"/>
      <c r="D124" s="137" t="s">
        <v>291</v>
      </c>
      <c r="E124" s="137">
        <v>1</v>
      </c>
      <c r="F124" s="137"/>
    </row>
    <row r="125" spans="1:6" hidden="1" x14ac:dyDescent="0.25">
      <c r="A125" s="141">
        <v>44176</v>
      </c>
      <c r="B125" s="136" t="s">
        <v>8</v>
      </c>
      <c r="C125" s="137"/>
      <c r="D125" s="137" t="s">
        <v>291</v>
      </c>
      <c r="E125" s="137">
        <v>1</v>
      </c>
      <c r="F125" s="137"/>
    </row>
    <row r="126" spans="1:6" x14ac:dyDescent="0.25">
      <c r="A126" s="135">
        <v>44177</v>
      </c>
      <c r="B126" s="136" t="s">
        <v>9</v>
      </c>
      <c r="C126" s="137"/>
      <c r="D126" s="137" t="s">
        <v>291</v>
      </c>
      <c r="E126" s="137"/>
      <c r="F126" s="137">
        <v>1</v>
      </c>
    </row>
    <row r="127" spans="1:6" x14ac:dyDescent="0.25">
      <c r="A127" s="135">
        <v>44178</v>
      </c>
      <c r="B127" s="136" t="s">
        <v>10</v>
      </c>
      <c r="C127" s="137"/>
      <c r="D127" s="137" t="s">
        <v>291</v>
      </c>
      <c r="E127" s="137"/>
      <c r="F127" s="137">
        <v>1</v>
      </c>
    </row>
    <row r="128" spans="1:6" hidden="1" x14ac:dyDescent="0.25">
      <c r="A128" s="141">
        <v>44179</v>
      </c>
      <c r="B128" s="136" t="s">
        <v>4</v>
      </c>
      <c r="C128" s="137"/>
      <c r="D128" s="137" t="s">
        <v>291</v>
      </c>
      <c r="E128" s="137">
        <v>1</v>
      </c>
      <c r="F128" s="137"/>
    </row>
    <row r="129" spans="1:6" hidden="1" x14ac:dyDescent="0.25">
      <c r="A129" s="141">
        <v>44180</v>
      </c>
      <c r="B129" s="136" t="s">
        <v>5</v>
      </c>
      <c r="C129" s="137"/>
      <c r="D129" s="137" t="s">
        <v>291</v>
      </c>
      <c r="E129" s="137">
        <v>1</v>
      </c>
      <c r="F129" s="137"/>
    </row>
    <row r="130" spans="1:6" hidden="1" x14ac:dyDescent="0.25">
      <c r="A130" s="141">
        <v>44181</v>
      </c>
      <c r="B130" s="136" t="s">
        <v>6</v>
      </c>
      <c r="C130" s="137"/>
      <c r="D130" s="137" t="s">
        <v>291</v>
      </c>
      <c r="E130" s="137">
        <v>1</v>
      </c>
      <c r="F130" s="137"/>
    </row>
    <row r="131" spans="1:6" hidden="1" x14ac:dyDescent="0.25">
      <c r="A131" s="141">
        <v>44182</v>
      </c>
      <c r="B131" s="136" t="s">
        <v>7</v>
      </c>
      <c r="C131" s="137"/>
      <c r="D131" s="137" t="s">
        <v>291</v>
      </c>
      <c r="E131" s="137">
        <v>1</v>
      </c>
      <c r="F131" s="137"/>
    </row>
    <row r="132" spans="1:6" hidden="1" x14ac:dyDescent="0.25">
      <c r="A132" s="141">
        <v>44183</v>
      </c>
      <c r="B132" s="136" t="s">
        <v>8</v>
      </c>
      <c r="C132" s="137"/>
      <c r="D132" s="137" t="s">
        <v>291</v>
      </c>
      <c r="E132" s="137">
        <v>1</v>
      </c>
      <c r="F132" s="137"/>
    </row>
    <row r="133" spans="1:6" x14ac:dyDescent="0.25">
      <c r="A133" s="135">
        <v>44184</v>
      </c>
      <c r="B133" s="136" t="s">
        <v>9</v>
      </c>
      <c r="C133" s="137"/>
      <c r="D133" s="137" t="s">
        <v>291</v>
      </c>
      <c r="E133" s="137"/>
      <c r="F133" s="137">
        <v>1</v>
      </c>
    </row>
    <row r="134" spans="1:6" x14ac:dyDescent="0.25">
      <c r="A134" s="135">
        <v>44185</v>
      </c>
      <c r="B134" s="136" t="s">
        <v>10</v>
      </c>
      <c r="C134" s="137"/>
      <c r="D134" s="137" t="s">
        <v>291</v>
      </c>
      <c r="E134" s="137"/>
      <c r="F134" s="137">
        <v>1</v>
      </c>
    </row>
    <row r="135" spans="1:6" x14ac:dyDescent="0.25">
      <c r="A135" s="135">
        <v>44186</v>
      </c>
      <c r="B135" s="136" t="s">
        <v>4</v>
      </c>
      <c r="C135" s="137" t="s">
        <v>288</v>
      </c>
      <c r="D135" s="137" t="s">
        <v>291</v>
      </c>
      <c r="E135" s="137"/>
      <c r="F135" s="137">
        <v>1</v>
      </c>
    </row>
    <row r="136" spans="1:6" x14ac:dyDescent="0.25">
      <c r="A136" s="135">
        <v>44187</v>
      </c>
      <c r="B136" s="136" t="s">
        <v>5</v>
      </c>
      <c r="C136" s="137" t="s">
        <v>288</v>
      </c>
      <c r="D136" s="137" t="s">
        <v>291</v>
      </c>
      <c r="E136" s="137"/>
      <c r="F136" s="137">
        <v>1</v>
      </c>
    </row>
    <row r="137" spans="1:6" x14ac:dyDescent="0.25">
      <c r="A137" s="135">
        <v>44188</v>
      </c>
      <c r="B137" s="136" t="s">
        <v>6</v>
      </c>
      <c r="C137" s="137" t="s">
        <v>288</v>
      </c>
      <c r="D137" s="137" t="s">
        <v>291</v>
      </c>
      <c r="E137" s="137"/>
      <c r="F137" s="137">
        <v>1</v>
      </c>
    </row>
    <row r="138" spans="1:6" x14ac:dyDescent="0.25">
      <c r="A138" s="135">
        <v>44189</v>
      </c>
      <c r="B138" s="136" t="s">
        <v>7</v>
      </c>
      <c r="C138" s="137" t="s">
        <v>288</v>
      </c>
      <c r="D138" s="137" t="s">
        <v>291</v>
      </c>
      <c r="E138" s="137"/>
      <c r="F138" s="137">
        <v>1</v>
      </c>
    </row>
    <row r="139" spans="1:6" x14ac:dyDescent="0.25">
      <c r="A139" s="135">
        <v>44190</v>
      </c>
      <c r="B139" s="136" t="s">
        <v>8</v>
      </c>
      <c r="C139" s="137" t="s">
        <v>288</v>
      </c>
      <c r="D139" s="137" t="s">
        <v>291</v>
      </c>
      <c r="E139" s="137"/>
      <c r="F139" s="137">
        <v>1</v>
      </c>
    </row>
    <row r="140" spans="1:6" x14ac:dyDescent="0.25">
      <c r="A140" s="135">
        <v>44191</v>
      </c>
      <c r="B140" s="136" t="s">
        <v>9</v>
      </c>
      <c r="C140" s="137"/>
      <c r="D140" s="137" t="s">
        <v>291</v>
      </c>
      <c r="E140" s="137"/>
      <c r="F140" s="137">
        <v>1</v>
      </c>
    </row>
    <row r="141" spans="1:6" x14ac:dyDescent="0.25">
      <c r="A141" s="135">
        <v>44192</v>
      </c>
      <c r="B141" s="136" t="s">
        <v>10</v>
      </c>
      <c r="C141" s="137"/>
      <c r="D141" s="137" t="s">
        <v>291</v>
      </c>
      <c r="E141" s="137"/>
      <c r="F141" s="137">
        <v>1</v>
      </c>
    </row>
    <row r="142" spans="1:6" x14ac:dyDescent="0.25">
      <c r="A142" s="135">
        <v>44193</v>
      </c>
      <c r="B142" s="136" t="s">
        <v>4</v>
      </c>
      <c r="C142" s="137" t="s">
        <v>288</v>
      </c>
      <c r="D142" s="137" t="s">
        <v>291</v>
      </c>
      <c r="E142" s="137"/>
      <c r="F142" s="137">
        <v>1</v>
      </c>
    </row>
    <row r="143" spans="1:6" x14ac:dyDescent="0.25">
      <c r="A143" s="135">
        <v>44194</v>
      </c>
      <c r="B143" s="136" t="s">
        <v>5</v>
      </c>
      <c r="C143" s="137" t="s">
        <v>288</v>
      </c>
      <c r="D143" s="137" t="s">
        <v>291</v>
      </c>
      <c r="E143" s="137"/>
      <c r="F143" s="137">
        <v>1</v>
      </c>
    </row>
    <row r="144" spans="1:6" x14ac:dyDescent="0.25">
      <c r="A144" s="135">
        <v>44195</v>
      </c>
      <c r="B144" s="136" t="s">
        <v>6</v>
      </c>
      <c r="C144" s="137" t="s">
        <v>289</v>
      </c>
      <c r="D144" s="137" t="s">
        <v>291</v>
      </c>
      <c r="E144" s="137"/>
      <c r="F144" s="137">
        <v>1</v>
      </c>
    </row>
    <row r="145" spans="1:6" x14ac:dyDescent="0.25">
      <c r="A145" s="135">
        <v>44196</v>
      </c>
      <c r="B145" s="136" t="s">
        <v>7</v>
      </c>
      <c r="C145" s="137" t="s">
        <v>289</v>
      </c>
      <c r="D145" s="137" t="s">
        <v>291</v>
      </c>
      <c r="E145" s="137"/>
      <c r="F145" s="137">
        <v>1</v>
      </c>
    </row>
    <row r="146" spans="1:6" x14ac:dyDescent="0.25">
      <c r="A146" s="135">
        <v>44197</v>
      </c>
      <c r="B146" s="136" t="s">
        <v>8</v>
      </c>
      <c r="C146" s="137" t="s">
        <v>289</v>
      </c>
      <c r="D146" s="137" t="s">
        <v>292</v>
      </c>
      <c r="E146" s="137"/>
      <c r="F146" s="137">
        <v>1</v>
      </c>
    </row>
    <row r="147" spans="1:6" x14ac:dyDescent="0.25">
      <c r="A147" s="135">
        <v>44198</v>
      </c>
      <c r="B147" s="136" t="s">
        <v>9</v>
      </c>
      <c r="C147" s="137"/>
      <c r="D147" s="137" t="s">
        <v>292</v>
      </c>
      <c r="E147" s="137"/>
      <c r="F147" s="137">
        <v>1</v>
      </c>
    </row>
    <row r="148" spans="1:6" x14ac:dyDescent="0.25">
      <c r="A148" s="135">
        <v>44199</v>
      </c>
      <c r="B148" s="136" t="s">
        <v>10</v>
      </c>
      <c r="C148" s="137"/>
      <c r="D148" s="137" t="s">
        <v>292</v>
      </c>
      <c r="E148" s="137" t="s">
        <v>285</v>
      </c>
      <c r="F148" s="137">
        <v>1</v>
      </c>
    </row>
    <row r="149" spans="1:6" x14ac:dyDescent="0.25">
      <c r="A149" s="135">
        <v>44200</v>
      </c>
      <c r="B149" s="136" t="s">
        <v>4</v>
      </c>
      <c r="C149" s="137" t="s">
        <v>289</v>
      </c>
      <c r="D149" s="137" t="s">
        <v>292</v>
      </c>
      <c r="E149" s="137"/>
      <c r="F149" s="137">
        <v>1</v>
      </c>
    </row>
    <row r="150" spans="1:6" hidden="1" x14ac:dyDescent="0.25">
      <c r="A150" s="141">
        <v>44201</v>
      </c>
      <c r="B150" s="136" t="s">
        <v>5</v>
      </c>
      <c r="C150" s="137"/>
      <c r="D150" s="137" t="s">
        <v>292</v>
      </c>
      <c r="E150" s="137">
        <v>1</v>
      </c>
      <c r="F150" s="137"/>
    </row>
    <row r="151" spans="1:6" hidden="1" x14ac:dyDescent="0.25">
      <c r="A151" s="141">
        <v>44202</v>
      </c>
      <c r="B151" s="136" t="s">
        <v>6</v>
      </c>
      <c r="C151" s="137"/>
      <c r="D151" s="137" t="s">
        <v>292</v>
      </c>
      <c r="E151" s="137">
        <v>1</v>
      </c>
      <c r="F151" s="137"/>
    </row>
    <row r="152" spans="1:6" hidden="1" x14ac:dyDescent="0.25">
      <c r="A152" s="141">
        <v>44203</v>
      </c>
      <c r="B152" s="136" t="s">
        <v>7</v>
      </c>
      <c r="C152" s="137"/>
      <c r="D152" s="137" t="s">
        <v>292</v>
      </c>
      <c r="E152" s="137">
        <v>1</v>
      </c>
      <c r="F152" s="137"/>
    </row>
    <row r="153" spans="1:6" hidden="1" x14ac:dyDescent="0.25">
      <c r="A153" s="141">
        <v>44204</v>
      </c>
      <c r="B153" s="136" t="s">
        <v>8</v>
      </c>
      <c r="C153" s="137"/>
      <c r="D153" s="137" t="s">
        <v>292</v>
      </c>
      <c r="E153" s="137">
        <v>1</v>
      </c>
      <c r="F153" s="137"/>
    </row>
    <row r="154" spans="1:6" x14ac:dyDescent="0.25">
      <c r="A154" s="135">
        <v>44205</v>
      </c>
      <c r="B154" s="136" t="s">
        <v>9</v>
      </c>
      <c r="C154" s="137"/>
      <c r="D154" s="137" t="s">
        <v>292</v>
      </c>
      <c r="E154" s="137"/>
      <c r="F154" s="137">
        <v>1</v>
      </c>
    </row>
    <row r="155" spans="1:6" x14ac:dyDescent="0.25">
      <c r="A155" s="135">
        <v>44206</v>
      </c>
      <c r="B155" s="136" t="s">
        <v>10</v>
      </c>
      <c r="C155" s="137"/>
      <c r="D155" s="137" t="s">
        <v>292</v>
      </c>
      <c r="E155" s="137"/>
      <c r="F155" s="137">
        <v>1</v>
      </c>
    </row>
    <row r="156" spans="1:6" hidden="1" x14ac:dyDescent="0.25">
      <c r="A156" s="141">
        <v>44207</v>
      </c>
      <c r="B156" s="136" t="s">
        <v>4</v>
      </c>
      <c r="C156" s="137"/>
      <c r="D156" s="137" t="s">
        <v>292</v>
      </c>
      <c r="E156" s="137">
        <v>1</v>
      </c>
      <c r="F156" s="140"/>
    </row>
    <row r="157" spans="1:6" hidden="1" x14ac:dyDescent="0.25">
      <c r="A157" s="141">
        <v>44208</v>
      </c>
      <c r="B157" s="136" t="s">
        <v>5</v>
      </c>
      <c r="C157" s="137"/>
      <c r="D157" s="137" t="s">
        <v>292</v>
      </c>
      <c r="E157" s="137">
        <v>1</v>
      </c>
      <c r="F157" s="137"/>
    </row>
    <row r="158" spans="1:6" hidden="1" x14ac:dyDescent="0.25">
      <c r="A158" s="141">
        <v>44209</v>
      </c>
      <c r="B158" s="136" t="s">
        <v>6</v>
      </c>
      <c r="C158" s="137"/>
      <c r="D158" s="137" t="s">
        <v>292</v>
      </c>
      <c r="E158" s="137">
        <v>1</v>
      </c>
      <c r="F158" s="137"/>
    </row>
    <row r="159" spans="1:6" hidden="1" x14ac:dyDescent="0.25">
      <c r="A159" s="141">
        <v>44210</v>
      </c>
      <c r="B159" s="136" t="s">
        <v>7</v>
      </c>
      <c r="C159" s="137"/>
      <c r="D159" s="137" t="s">
        <v>292</v>
      </c>
      <c r="E159" s="137">
        <v>1</v>
      </c>
      <c r="F159" s="137"/>
    </row>
    <row r="160" spans="1:6" hidden="1" x14ac:dyDescent="0.25">
      <c r="A160" s="141">
        <v>44211</v>
      </c>
      <c r="B160" s="136" t="s">
        <v>8</v>
      </c>
      <c r="C160" s="137"/>
      <c r="D160" s="137" t="s">
        <v>292</v>
      </c>
      <c r="E160" s="137">
        <v>1</v>
      </c>
      <c r="F160" s="137"/>
    </row>
    <row r="161" spans="1:6" x14ac:dyDescent="0.25">
      <c r="A161" s="135">
        <v>44212</v>
      </c>
      <c r="B161" s="136" t="s">
        <v>9</v>
      </c>
      <c r="C161" s="137"/>
      <c r="D161" s="137" t="s">
        <v>292</v>
      </c>
      <c r="E161" s="137"/>
      <c r="F161" s="137">
        <v>1</v>
      </c>
    </row>
    <row r="162" spans="1:6" x14ac:dyDescent="0.25">
      <c r="A162" s="135">
        <v>44213</v>
      </c>
      <c r="B162" s="136" t="s">
        <v>10</v>
      </c>
      <c r="C162" s="137"/>
      <c r="D162" s="137" t="s">
        <v>292</v>
      </c>
      <c r="E162" s="137" t="s">
        <v>285</v>
      </c>
      <c r="F162" s="137">
        <v>1</v>
      </c>
    </row>
    <row r="163" spans="1:6" hidden="1" x14ac:dyDescent="0.25">
      <c r="A163" s="141">
        <v>44214</v>
      </c>
      <c r="B163" s="136" t="s">
        <v>4</v>
      </c>
      <c r="C163" s="137"/>
      <c r="D163" s="137" t="s">
        <v>292</v>
      </c>
      <c r="E163" s="137">
        <v>1</v>
      </c>
      <c r="F163" s="140"/>
    </row>
    <row r="164" spans="1:6" hidden="1" x14ac:dyDescent="0.25">
      <c r="A164" s="141">
        <v>44215</v>
      </c>
      <c r="B164" s="136" t="s">
        <v>5</v>
      </c>
      <c r="C164" s="137"/>
      <c r="D164" s="137" t="s">
        <v>292</v>
      </c>
      <c r="E164" s="137">
        <v>1</v>
      </c>
      <c r="F164" s="137"/>
    </row>
    <row r="165" spans="1:6" hidden="1" x14ac:dyDescent="0.25">
      <c r="A165" s="141">
        <v>44216</v>
      </c>
      <c r="B165" s="136" t="s">
        <v>6</v>
      </c>
      <c r="C165" s="137"/>
      <c r="D165" s="137" t="s">
        <v>292</v>
      </c>
      <c r="E165" s="137">
        <v>1</v>
      </c>
      <c r="F165" s="137"/>
    </row>
    <row r="166" spans="1:6" hidden="1" x14ac:dyDescent="0.25">
      <c r="A166" s="141">
        <v>44217</v>
      </c>
      <c r="B166" s="136" t="s">
        <v>7</v>
      </c>
      <c r="C166" s="137"/>
      <c r="D166" s="137" t="s">
        <v>292</v>
      </c>
      <c r="E166" s="137">
        <v>1</v>
      </c>
      <c r="F166" s="137"/>
    </row>
    <row r="167" spans="1:6" hidden="1" x14ac:dyDescent="0.25">
      <c r="A167" s="141">
        <v>44218</v>
      </c>
      <c r="B167" s="136" t="s">
        <v>8</v>
      </c>
      <c r="C167" s="137"/>
      <c r="D167" s="137" t="s">
        <v>292</v>
      </c>
      <c r="E167" s="137">
        <v>1</v>
      </c>
      <c r="F167" s="137"/>
    </row>
    <row r="168" spans="1:6" x14ac:dyDescent="0.25">
      <c r="A168" s="135">
        <v>44219</v>
      </c>
      <c r="B168" s="136" t="s">
        <v>9</v>
      </c>
      <c r="C168" s="137"/>
      <c r="D168" s="137" t="s">
        <v>292</v>
      </c>
      <c r="E168" s="137"/>
      <c r="F168" s="137">
        <v>1</v>
      </c>
    </row>
    <row r="169" spans="1:6" x14ac:dyDescent="0.25">
      <c r="A169" s="135">
        <v>44220</v>
      </c>
      <c r="B169" s="136" t="s">
        <v>10</v>
      </c>
      <c r="C169" s="137"/>
      <c r="D169" s="137" t="s">
        <v>292</v>
      </c>
      <c r="E169" s="137"/>
      <c r="F169" s="137">
        <v>1</v>
      </c>
    </row>
    <row r="170" spans="1:6" hidden="1" x14ac:dyDescent="0.25">
      <c r="A170" s="141">
        <v>44221</v>
      </c>
      <c r="B170" s="136" t="s">
        <v>4</v>
      </c>
      <c r="C170" s="137"/>
      <c r="D170" s="137" t="s">
        <v>292</v>
      </c>
      <c r="E170" s="137">
        <v>1</v>
      </c>
      <c r="F170" s="140"/>
    </row>
    <row r="171" spans="1:6" hidden="1" x14ac:dyDescent="0.25">
      <c r="A171" s="141">
        <v>44222</v>
      </c>
      <c r="B171" s="136" t="s">
        <v>5</v>
      </c>
      <c r="C171" s="137"/>
      <c r="D171" s="137" t="s">
        <v>292</v>
      </c>
      <c r="E171" s="137">
        <v>1</v>
      </c>
      <c r="F171" s="137"/>
    </row>
    <row r="172" spans="1:6" hidden="1" x14ac:dyDescent="0.25">
      <c r="A172" s="141">
        <v>44223</v>
      </c>
      <c r="B172" s="136" t="s">
        <v>6</v>
      </c>
      <c r="C172" s="137"/>
      <c r="D172" s="137" t="s">
        <v>292</v>
      </c>
      <c r="E172" s="137">
        <v>1</v>
      </c>
      <c r="F172" s="137"/>
    </row>
    <row r="173" spans="1:6" hidden="1" x14ac:dyDescent="0.25">
      <c r="A173" s="141">
        <v>44224</v>
      </c>
      <c r="B173" s="136" t="s">
        <v>7</v>
      </c>
      <c r="C173" s="137"/>
      <c r="D173" s="137" t="s">
        <v>292</v>
      </c>
      <c r="E173" s="137">
        <v>1</v>
      </c>
      <c r="F173" s="137"/>
    </row>
    <row r="174" spans="1:6" hidden="1" x14ac:dyDescent="0.25">
      <c r="A174" s="141">
        <v>44225</v>
      </c>
      <c r="B174" s="136" t="s">
        <v>8</v>
      </c>
      <c r="C174" s="137"/>
      <c r="D174" s="137" t="s">
        <v>292</v>
      </c>
      <c r="E174" s="137">
        <v>1</v>
      </c>
      <c r="F174" s="137"/>
    </row>
    <row r="175" spans="1:6" x14ac:dyDescent="0.25">
      <c r="A175" s="135">
        <v>44226</v>
      </c>
      <c r="B175" s="136" t="s">
        <v>9</v>
      </c>
      <c r="C175" s="137"/>
      <c r="D175" s="137" t="s">
        <v>292</v>
      </c>
      <c r="E175" s="137"/>
      <c r="F175" s="137">
        <v>1</v>
      </c>
    </row>
    <row r="176" spans="1:6" x14ac:dyDescent="0.25">
      <c r="A176" s="135">
        <v>44227</v>
      </c>
      <c r="B176" s="136" t="s">
        <v>10</v>
      </c>
      <c r="C176" s="137"/>
      <c r="D176" s="137" t="s">
        <v>292</v>
      </c>
      <c r="E176" s="137" t="s">
        <v>285</v>
      </c>
      <c r="F176" s="137">
        <v>1</v>
      </c>
    </row>
    <row r="177" spans="1:6" hidden="1" x14ac:dyDescent="0.25">
      <c r="A177" s="141">
        <v>44228</v>
      </c>
      <c r="B177" s="136" t="s">
        <v>4</v>
      </c>
      <c r="C177" s="137"/>
      <c r="D177" s="137" t="s">
        <v>293</v>
      </c>
      <c r="E177" s="137">
        <v>1</v>
      </c>
      <c r="F177" s="140"/>
    </row>
    <row r="178" spans="1:6" hidden="1" x14ac:dyDescent="0.25">
      <c r="A178" s="141">
        <v>44229</v>
      </c>
      <c r="B178" s="136" t="s">
        <v>5</v>
      </c>
      <c r="C178" s="137"/>
      <c r="D178" s="137" t="s">
        <v>293</v>
      </c>
      <c r="E178" s="137">
        <v>1</v>
      </c>
      <c r="F178" s="137"/>
    </row>
    <row r="179" spans="1:6" hidden="1" x14ac:dyDescent="0.25">
      <c r="A179" s="141">
        <v>44230</v>
      </c>
      <c r="B179" s="136" t="s">
        <v>6</v>
      </c>
      <c r="C179" s="137"/>
      <c r="D179" s="137" t="s">
        <v>293</v>
      </c>
      <c r="E179" s="137">
        <v>1</v>
      </c>
      <c r="F179" s="137"/>
    </row>
    <row r="180" spans="1:6" hidden="1" x14ac:dyDescent="0.25">
      <c r="A180" s="141">
        <v>44231</v>
      </c>
      <c r="B180" s="136" t="s">
        <v>7</v>
      </c>
      <c r="C180" s="137"/>
      <c r="D180" s="137" t="s">
        <v>293</v>
      </c>
      <c r="E180" s="137">
        <v>1</v>
      </c>
      <c r="F180" s="137"/>
    </row>
    <row r="181" spans="1:6" hidden="1" x14ac:dyDescent="0.25">
      <c r="A181" s="141">
        <v>44232</v>
      </c>
      <c r="B181" s="136" t="s">
        <v>8</v>
      </c>
      <c r="C181" s="137"/>
      <c r="D181" s="137" t="s">
        <v>293</v>
      </c>
      <c r="E181" s="137">
        <v>1</v>
      </c>
      <c r="F181" s="137"/>
    </row>
    <row r="182" spans="1:6" x14ac:dyDescent="0.25">
      <c r="A182" s="135">
        <v>44233</v>
      </c>
      <c r="B182" s="136" t="s">
        <v>9</v>
      </c>
      <c r="C182" s="137"/>
      <c r="D182" s="137" t="s">
        <v>293</v>
      </c>
      <c r="E182" s="137"/>
      <c r="F182" s="137">
        <v>1</v>
      </c>
    </row>
    <row r="183" spans="1:6" x14ac:dyDescent="0.25">
      <c r="A183" s="135">
        <v>44234</v>
      </c>
      <c r="B183" s="136" t="s">
        <v>10</v>
      </c>
      <c r="C183" s="137"/>
      <c r="D183" s="137" t="s">
        <v>293</v>
      </c>
      <c r="E183" s="137"/>
      <c r="F183" s="137">
        <v>1</v>
      </c>
    </row>
    <row r="184" spans="1:6" hidden="1" x14ac:dyDescent="0.25">
      <c r="A184" s="141">
        <v>44235</v>
      </c>
      <c r="B184" s="136" t="s">
        <v>4</v>
      </c>
      <c r="C184" s="137"/>
      <c r="D184" s="137" t="s">
        <v>293</v>
      </c>
      <c r="E184" s="137">
        <v>1</v>
      </c>
      <c r="F184" s="137"/>
    </row>
    <row r="185" spans="1:6" hidden="1" x14ac:dyDescent="0.25">
      <c r="A185" s="141">
        <v>44236</v>
      </c>
      <c r="B185" s="136" t="s">
        <v>5</v>
      </c>
      <c r="C185" s="137"/>
      <c r="D185" s="137" t="s">
        <v>293</v>
      </c>
      <c r="E185" s="137">
        <v>1</v>
      </c>
      <c r="F185" s="137"/>
    </row>
    <row r="186" spans="1:6" hidden="1" x14ac:dyDescent="0.25">
      <c r="A186" s="141">
        <v>44237</v>
      </c>
      <c r="B186" s="136" t="s">
        <v>6</v>
      </c>
      <c r="C186" s="137"/>
      <c r="D186" s="137" t="s">
        <v>293</v>
      </c>
      <c r="E186" s="137">
        <v>1</v>
      </c>
      <c r="F186" s="137"/>
    </row>
    <row r="187" spans="1:6" hidden="1" x14ac:dyDescent="0.25">
      <c r="A187" s="141">
        <v>44238</v>
      </c>
      <c r="B187" s="136" t="s">
        <v>7</v>
      </c>
      <c r="C187" s="137"/>
      <c r="D187" s="137" t="s">
        <v>293</v>
      </c>
      <c r="E187" s="137">
        <v>1</v>
      </c>
      <c r="F187" s="137"/>
    </row>
    <row r="188" spans="1:6" hidden="1" x14ac:dyDescent="0.25">
      <c r="A188" s="141">
        <v>44239</v>
      </c>
      <c r="B188" s="136" t="s">
        <v>8</v>
      </c>
      <c r="C188" s="137"/>
      <c r="D188" s="137" t="s">
        <v>293</v>
      </c>
      <c r="E188" s="137">
        <v>1</v>
      </c>
      <c r="F188" s="137"/>
    </row>
    <row r="189" spans="1:6" x14ac:dyDescent="0.25">
      <c r="A189" s="135">
        <v>44240</v>
      </c>
      <c r="B189" s="136" t="s">
        <v>9</v>
      </c>
      <c r="C189" s="137"/>
      <c r="D189" s="137" t="s">
        <v>293</v>
      </c>
      <c r="E189" s="137"/>
      <c r="F189" s="137">
        <v>1</v>
      </c>
    </row>
    <row r="190" spans="1:6" x14ac:dyDescent="0.25">
      <c r="A190" s="135">
        <v>44241</v>
      </c>
      <c r="B190" s="136" t="s">
        <v>10</v>
      </c>
      <c r="C190" s="137"/>
      <c r="D190" s="137" t="s">
        <v>293</v>
      </c>
      <c r="E190" s="137" t="s">
        <v>285</v>
      </c>
      <c r="F190" s="137">
        <v>1</v>
      </c>
    </row>
    <row r="191" spans="1:6" x14ac:dyDescent="0.25">
      <c r="A191" s="135">
        <v>44242</v>
      </c>
      <c r="B191" s="136" t="s">
        <v>4</v>
      </c>
      <c r="C191" s="137" t="s">
        <v>289</v>
      </c>
      <c r="D191" s="137" t="s">
        <v>293</v>
      </c>
      <c r="E191" s="137"/>
      <c r="F191" s="137">
        <v>1</v>
      </c>
    </row>
    <row r="192" spans="1:6" hidden="1" x14ac:dyDescent="0.25">
      <c r="A192" s="138">
        <v>44243</v>
      </c>
      <c r="B192" s="139" t="s">
        <v>5</v>
      </c>
      <c r="C192" s="140"/>
      <c r="D192" s="140" t="s">
        <v>293</v>
      </c>
      <c r="E192" s="140">
        <v>1</v>
      </c>
      <c r="F192" s="140"/>
    </row>
    <row r="193" spans="1:6" hidden="1" x14ac:dyDescent="0.25">
      <c r="A193" s="138">
        <v>44244</v>
      </c>
      <c r="B193" s="139" t="s">
        <v>6</v>
      </c>
      <c r="C193" s="140"/>
      <c r="D193" s="140" t="s">
        <v>293</v>
      </c>
      <c r="E193" s="140">
        <v>1</v>
      </c>
      <c r="F193" s="140"/>
    </row>
    <row r="194" spans="1:6" hidden="1" x14ac:dyDescent="0.25">
      <c r="A194" s="141">
        <v>44245</v>
      </c>
      <c r="B194" s="136" t="s">
        <v>7</v>
      </c>
      <c r="C194" s="137"/>
      <c r="D194" s="137" t="s">
        <v>293</v>
      </c>
      <c r="E194" s="137">
        <v>1</v>
      </c>
      <c r="F194" s="137"/>
    </row>
    <row r="195" spans="1:6" hidden="1" x14ac:dyDescent="0.25">
      <c r="A195" s="141">
        <v>44246</v>
      </c>
      <c r="B195" s="136" t="s">
        <v>8</v>
      </c>
      <c r="C195" s="137"/>
      <c r="D195" s="137" t="s">
        <v>293</v>
      </c>
      <c r="E195" s="137">
        <v>1</v>
      </c>
      <c r="F195" s="137"/>
    </row>
    <row r="196" spans="1:6" x14ac:dyDescent="0.25">
      <c r="A196" s="135">
        <v>44247</v>
      </c>
      <c r="B196" s="136" t="s">
        <v>9</v>
      </c>
      <c r="C196" s="137"/>
      <c r="D196" s="137" t="s">
        <v>293</v>
      </c>
      <c r="E196" s="137"/>
      <c r="F196" s="137">
        <v>1</v>
      </c>
    </row>
    <row r="197" spans="1:6" x14ac:dyDescent="0.25">
      <c r="A197" s="135">
        <v>44248</v>
      </c>
      <c r="B197" s="136" t="s">
        <v>10</v>
      </c>
      <c r="C197" s="137"/>
      <c r="D197" s="137" t="s">
        <v>293</v>
      </c>
      <c r="E197" s="137"/>
      <c r="F197" s="137">
        <v>1</v>
      </c>
    </row>
    <row r="198" spans="1:6" hidden="1" x14ac:dyDescent="0.25">
      <c r="A198" s="141">
        <v>44249</v>
      </c>
      <c r="B198" s="136" t="s">
        <v>4</v>
      </c>
      <c r="C198" s="137"/>
      <c r="D198" s="137" t="s">
        <v>293</v>
      </c>
      <c r="E198" s="137">
        <v>1</v>
      </c>
      <c r="F198" s="140"/>
    </row>
    <row r="199" spans="1:6" hidden="1" x14ac:dyDescent="0.25">
      <c r="A199" s="141">
        <v>44250</v>
      </c>
      <c r="B199" s="136" t="s">
        <v>5</v>
      </c>
      <c r="C199" s="137"/>
      <c r="D199" s="137" t="s">
        <v>293</v>
      </c>
      <c r="E199" s="137">
        <v>1</v>
      </c>
      <c r="F199" s="137"/>
    </row>
    <row r="200" spans="1:6" hidden="1" x14ac:dyDescent="0.25">
      <c r="A200" s="141">
        <v>44251</v>
      </c>
      <c r="B200" s="136" t="s">
        <v>6</v>
      </c>
      <c r="C200" s="137"/>
      <c r="D200" s="137" t="s">
        <v>293</v>
      </c>
      <c r="E200" s="137">
        <v>1</v>
      </c>
      <c r="F200" s="137"/>
    </row>
    <row r="201" spans="1:6" hidden="1" x14ac:dyDescent="0.25">
      <c r="A201" s="141">
        <v>44252</v>
      </c>
      <c r="B201" s="136" t="s">
        <v>7</v>
      </c>
      <c r="C201" s="137"/>
      <c r="D201" s="137" t="s">
        <v>293</v>
      </c>
      <c r="E201" s="137">
        <v>1</v>
      </c>
      <c r="F201" s="137"/>
    </row>
    <row r="202" spans="1:6" hidden="1" x14ac:dyDescent="0.25">
      <c r="A202" s="141">
        <v>44253</v>
      </c>
      <c r="B202" s="136" t="s">
        <v>8</v>
      </c>
      <c r="C202" s="137"/>
      <c r="D202" s="137" t="s">
        <v>293</v>
      </c>
      <c r="E202" s="137">
        <v>1</v>
      </c>
      <c r="F202" s="137"/>
    </row>
    <row r="203" spans="1:6" x14ac:dyDescent="0.25">
      <c r="A203" s="135">
        <v>44254</v>
      </c>
      <c r="B203" s="136" t="s">
        <v>9</v>
      </c>
      <c r="C203" s="137"/>
      <c r="D203" s="137" t="s">
        <v>293</v>
      </c>
      <c r="E203" s="137"/>
      <c r="F203" s="137">
        <v>1</v>
      </c>
    </row>
    <row r="204" spans="1:6" x14ac:dyDescent="0.25">
      <c r="A204" s="135">
        <v>44255</v>
      </c>
      <c r="B204" s="136" t="s">
        <v>10</v>
      </c>
      <c r="C204" s="137"/>
      <c r="D204" s="137" t="s">
        <v>293</v>
      </c>
      <c r="E204" s="137" t="s">
        <v>285</v>
      </c>
      <c r="F204" s="137">
        <v>1</v>
      </c>
    </row>
    <row r="205" spans="1:6" hidden="1" x14ac:dyDescent="0.25">
      <c r="A205" s="141">
        <v>44256</v>
      </c>
      <c r="B205" s="136" t="s">
        <v>4</v>
      </c>
      <c r="C205" s="137"/>
      <c r="D205" s="137" t="s">
        <v>294</v>
      </c>
      <c r="E205" s="137">
        <v>1</v>
      </c>
      <c r="F205" s="140"/>
    </row>
    <row r="206" spans="1:6" hidden="1" x14ac:dyDescent="0.25">
      <c r="A206" s="141">
        <v>44257</v>
      </c>
      <c r="B206" s="136" t="s">
        <v>5</v>
      </c>
      <c r="C206" s="137"/>
      <c r="D206" s="137" t="s">
        <v>294</v>
      </c>
      <c r="E206" s="137">
        <v>1</v>
      </c>
      <c r="F206" s="137"/>
    </row>
    <row r="207" spans="1:6" hidden="1" x14ac:dyDescent="0.25">
      <c r="A207" s="141">
        <v>44258</v>
      </c>
      <c r="B207" s="136" t="s">
        <v>6</v>
      </c>
      <c r="C207" s="137"/>
      <c r="D207" s="137" t="s">
        <v>294</v>
      </c>
      <c r="E207" s="137">
        <v>1</v>
      </c>
      <c r="F207" s="137"/>
    </row>
    <row r="208" spans="1:6" hidden="1" x14ac:dyDescent="0.25">
      <c r="A208" s="141">
        <v>44259</v>
      </c>
      <c r="B208" s="136" t="s">
        <v>7</v>
      </c>
      <c r="C208" s="137"/>
      <c r="D208" s="137" t="s">
        <v>294</v>
      </c>
      <c r="E208" s="137">
        <v>1</v>
      </c>
      <c r="F208" s="137"/>
    </row>
    <row r="209" spans="1:6" hidden="1" x14ac:dyDescent="0.25">
      <c r="A209" s="141">
        <v>44260</v>
      </c>
      <c r="B209" s="136" t="s">
        <v>8</v>
      </c>
      <c r="C209" s="137"/>
      <c r="D209" s="137" t="s">
        <v>294</v>
      </c>
      <c r="E209" s="137">
        <v>1</v>
      </c>
      <c r="F209" s="137"/>
    </row>
    <row r="210" spans="1:6" x14ac:dyDescent="0.25">
      <c r="A210" s="135">
        <v>44261</v>
      </c>
      <c r="B210" s="136" t="s">
        <v>9</v>
      </c>
      <c r="C210" s="137"/>
      <c r="D210" s="137" t="s">
        <v>294</v>
      </c>
      <c r="E210" s="137"/>
      <c r="F210" s="137">
        <v>1</v>
      </c>
    </row>
    <row r="211" spans="1:6" x14ac:dyDescent="0.25">
      <c r="A211" s="135">
        <v>44262</v>
      </c>
      <c r="B211" s="136" t="s">
        <v>10</v>
      </c>
      <c r="C211" s="137"/>
      <c r="D211" s="137" t="s">
        <v>294</v>
      </c>
      <c r="E211" s="137"/>
      <c r="F211" s="137">
        <v>1</v>
      </c>
    </row>
    <row r="212" spans="1:6" hidden="1" x14ac:dyDescent="0.25">
      <c r="A212" s="141">
        <v>44263</v>
      </c>
      <c r="B212" s="136" t="s">
        <v>4</v>
      </c>
      <c r="C212" s="137"/>
      <c r="D212" s="137" t="s">
        <v>294</v>
      </c>
      <c r="E212" s="137">
        <v>1</v>
      </c>
      <c r="F212" s="140"/>
    </row>
    <row r="213" spans="1:6" hidden="1" x14ac:dyDescent="0.25">
      <c r="A213" s="141">
        <v>44264</v>
      </c>
      <c r="B213" s="136" t="s">
        <v>5</v>
      </c>
      <c r="C213" s="137"/>
      <c r="D213" s="137" t="s">
        <v>294</v>
      </c>
      <c r="E213" s="137">
        <v>1</v>
      </c>
      <c r="F213" s="137"/>
    </row>
    <row r="214" spans="1:6" hidden="1" x14ac:dyDescent="0.25">
      <c r="A214" s="141">
        <v>44265</v>
      </c>
      <c r="B214" s="136" t="s">
        <v>6</v>
      </c>
      <c r="C214" s="137"/>
      <c r="D214" s="137" t="s">
        <v>294</v>
      </c>
      <c r="E214" s="137">
        <v>1</v>
      </c>
      <c r="F214" s="137"/>
    </row>
    <row r="215" spans="1:6" hidden="1" x14ac:dyDescent="0.25">
      <c r="A215" s="141">
        <v>44266</v>
      </c>
      <c r="B215" s="136" t="s">
        <v>7</v>
      </c>
      <c r="C215" s="137"/>
      <c r="D215" s="137" t="s">
        <v>294</v>
      </c>
      <c r="E215" s="137">
        <v>1</v>
      </c>
      <c r="F215" s="137"/>
    </row>
    <row r="216" spans="1:6" hidden="1" x14ac:dyDescent="0.25">
      <c r="A216" s="141">
        <v>44267</v>
      </c>
      <c r="B216" s="136" t="s">
        <v>8</v>
      </c>
      <c r="C216" s="137"/>
      <c r="D216" s="137" t="s">
        <v>294</v>
      </c>
      <c r="E216" s="137">
        <v>1</v>
      </c>
      <c r="F216" s="137"/>
    </row>
    <row r="217" spans="1:6" x14ac:dyDescent="0.25">
      <c r="A217" s="135">
        <v>44268</v>
      </c>
      <c r="B217" s="136" t="s">
        <v>9</v>
      </c>
      <c r="C217" s="137"/>
      <c r="D217" s="137" t="s">
        <v>294</v>
      </c>
      <c r="E217" s="137"/>
      <c r="F217" s="137">
        <v>1</v>
      </c>
    </row>
    <row r="218" spans="1:6" x14ac:dyDescent="0.25">
      <c r="A218" s="135">
        <v>44269</v>
      </c>
      <c r="B218" s="136" t="s">
        <v>10</v>
      </c>
      <c r="C218" s="137"/>
      <c r="D218" s="137" t="s">
        <v>294</v>
      </c>
      <c r="E218" s="137" t="s">
        <v>285</v>
      </c>
      <c r="F218" s="137">
        <v>1</v>
      </c>
    </row>
    <row r="219" spans="1:6" hidden="1" x14ac:dyDescent="0.25">
      <c r="A219" s="141">
        <v>44270</v>
      </c>
      <c r="B219" s="136" t="s">
        <v>4</v>
      </c>
      <c r="C219" s="137"/>
      <c r="D219" s="137" t="s">
        <v>294</v>
      </c>
      <c r="E219" s="137">
        <v>1</v>
      </c>
      <c r="F219" s="140"/>
    </row>
    <row r="220" spans="1:6" hidden="1" x14ac:dyDescent="0.25">
      <c r="A220" s="141">
        <v>44271</v>
      </c>
      <c r="B220" s="136" t="s">
        <v>5</v>
      </c>
      <c r="C220" s="137"/>
      <c r="D220" s="137" t="s">
        <v>294</v>
      </c>
      <c r="E220" s="137">
        <v>1</v>
      </c>
      <c r="F220" s="137"/>
    </row>
    <row r="221" spans="1:6" hidden="1" x14ac:dyDescent="0.25">
      <c r="A221" s="141">
        <v>44272</v>
      </c>
      <c r="B221" s="136" t="s">
        <v>6</v>
      </c>
      <c r="C221" s="137"/>
      <c r="D221" s="137" t="s">
        <v>294</v>
      </c>
      <c r="E221" s="137">
        <v>1</v>
      </c>
      <c r="F221" s="137"/>
    </row>
    <row r="222" spans="1:6" hidden="1" x14ac:dyDescent="0.25">
      <c r="A222" s="141">
        <v>44273</v>
      </c>
      <c r="B222" s="136" t="s">
        <v>7</v>
      </c>
      <c r="C222" s="137"/>
      <c r="D222" s="137" t="s">
        <v>294</v>
      </c>
      <c r="E222" s="137">
        <v>1</v>
      </c>
      <c r="F222" s="137"/>
    </row>
    <row r="223" spans="1:6" hidden="1" x14ac:dyDescent="0.25">
      <c r="A223" s="141">
        <v>44274</v>
      </c>
      <c r="B223" s="136" t="s">
        <v>8</v>
      </c>
      <c r="C223" s="137"/>
      <c r="D223" s="137" t="s">
        <v>294</v>
      </c>
      <c r="E223" s="137">
        <v>1</v>
      </c>
      <c r="F223" s="137"/>
    </row>
    <row r="224" spans="1:6" x14ac:dyDescent="0.25">
      <c r="A224" s="135">
        <v>44275</v>
      </c>
      <c r="B224" s="136" t="s">
        <v>9</v>
      </c>
      <c r="C224" s="137"/>
      <c r="D224" s="137" t="s">
        <v>294</v>
      </c>
      <c r="E224" s="137"/>
      <c r="F224" s="137">
        <v>1</v>
      </c>
    </row>
    <row r="225" spans="1:6" x14ac:dyDescent="0.25">
      <c r="A225" s="135">
        <v>44276</v>
      </c>
      <c r="B225" s="136" t="s">
        <v>10</v>
      </c>
      <c r="C225" s="137"/>
      <c r="D225" s="137" t="s">
        <v>294</v>
      </c>
      <c r="E225" s="137"/>
      <c r="F225" s="137">
        <v>1</v>
      </c>
    </row>
    <row r="226" spans="1:6" hidden="1" x14ac:dyDescent="0.25">
      <c r="A226" s="141">
        <v>44277</v>
      </c>
      <c r="B226" s="136" t="s">
        <v>4</v>
      </c>
      <c r="C226" s="137"/>
      <c r="D226" s="137" t="s">
        <v>294</v>
      </c>
      <c r="E226" s="137">
        <v>1</v>
      </c>
      <c r="F226" s="140"/>
    </row>
    <row r="227" spans="1:6" hidden="1" x14ac:dyDescent="0.25">
      <c r="A227" s="141">
        <v>44278</v>
      </c>
      <c r="B227" s="136" t="s">
        <v>5</v>
      </c>
      <c r="C227" s="137"/>
      <c r="D227" s="137" t="s">
        <v>294</v>
      </c>
      <c r="E227" s="137">
        <v>1</v>
      </c>
      <c r="F227" s="137"/>
    </row>
    <row r="228" spans="1:6" hidden="1" x14ac:dyDescent="0.25">
      <c r="A228" s="141">
        <v>44279</v>
      </c>
      <c r="B228" s="136" t="s">
        <v>6</v>
      </c>
      <c r="C228" s="137"/>
      <c r="D228" s="137" t="s">
        <v>294</v>
      </c>
      <c r="E228" s="137">
        <v>1</v>
      </c>
      <c r="F228" s="137"/>
    </row>
    <row r="229" spans="1:6" hidden="1" x14ac:dyDescent="0.25">
      <c r="A229" s="141">
        <v>44280</v>
      </c>
      <c r="B229" s="136" t="s">
        <v>7</v>
      </c>
      <c r="C229" s="137"/>
      <c r="D229" s="137" t="s">
        <v>294</v>
      </c>
      <c r="E229" s="137">
        <v>1</v>
      </c>
      <c r="F229" s="137"/>
    </row>
    <row r="230" spans="1:6" hidden="1" x14ac:dyDescent="0.25">
      <c r="A230" s="141">
        <v>44281</v>
      </c>
      <c r="B230" s="136" t="s">
        <v>8</v>
      </c>
      <c r="C230" s="137"/>
      <c r="D230" s="137" t="s">
        <v>294</v>
      </c>
      <c r="E230" s="137">
        <v>1</v>
      </c>
      <c r="F230" s="137"/>
    </row>
    <row r="231" spans="1:6" x14ac:dyDescent="0.25">
      <c r="A231" s="135">
        <v>44282</v>
      </c>
      <c r="B231" s="136" t="s">
        <v>9</v>
      </c>
      <c r="C231" s="137"/>
      <c r="D231" s="137" t="s">
        <v>294</v>
      </c>
      <c r="E231" s="137"/>
      <c r="F231" s="137">
        <v>1</v>
      </c>
    </row>
    <row r="232" spans="1:6" x14ac:dyDescent="0.25">
      <c r="A232" s="135">
        <v>44283</v>
      </c>
      <c r="B232" s="136" t="s">
        <v>10</v>
      </c>
      <c r="C232" s="137"/>
      <c r="D232" s="137" t="s">
        <v>294</v>
      </c>
      <c r="E232" s="137" t="s">
        <v>285</v>
      </c>
      <c r="F232" s="137">
        <v>1</v>
      </c>
    </row>
    <row r="233" spans="1:6" hidden="1" x14ac:dyDescent="0.25">
      <c r="A233" s="141">
        <v>44284</v>
      </c>
      <c r="B233" s="136" t="s">
        <v>4</v>
      </c>
      <c r="C233" s="137"/>
      <c r="D233" s="137" t="s">
        <v>294</v>
      </c>
      <c r="E233" s="137">
        <v>1</v>
      </c>
      <c r="F233" s="137"/>
    </row>
    <row r="234" spans="1:6" hidden="1" x14ac:dyDescent="0.25">
      <c r="A234" s="141">
        <v>44285</v>
      </c>
      <c r="B234" s="136" t="s">
        <v>5</v>
      </c>
      <c r="C234" s="137"/>
      <c r="D234" s="137" t="s">
        <v>294</v>
      </c>
      <c r="E234" s="137">
        <v>1</v>
      </c>
      <c r="F234" s="137"/>
    </row>
    <row r="235" spans="1:6" hidden="1" x14ac:dyDescent="0.25">
      <c r="A235" s="141">
        <v>44286</v>
      </c>
      <c r="B235" s="136" t="s">
        <v>6</v>
      </c>
      <c r="C235" s="137"/>
      <c r="D235" s="137" t="s">
        <v>294</v>
      </c>
      <c r="E235" s="137">
        <v>1</v>
      </c>
      <c r="F235" s="137"/>
    </row>
    <row r="236" spans="1:6" hidden="1" x14ac:dyDescent="0.25">
      <c r="A236" s="141">
        <v>44287</v>
      </c>
      <c r="B236" s="136" t="s">
        <v>7</v>
      </c>
      <c r="C236" s="137"/>
      <c r="D236" s="137" t="s">
        <v>295</v>
      </c>
      <c r="E236" s="137">
        <v>1</v>
      </c>
      <c r="F236" s="137"/>
    </row>
    <row r="237" spans="1:6" x14ac:dyDescent="0.25">
      <c r="A237" s="135">
        <v>44288</v>
      </c>
      <c r="B237" s="136" t="s">
        <v>8</v>
      </c>
      <c r="C237" s="137" t="s">
        <v>289</v>
      </c>
      <c r="D237" s="137" t="s">
        <v>295</v>
      </c>
      <c r="E237" s="137"/>
      <c r="F237" s="137">
        <v>1</v>
      </c>
    </row>
    <row r="238" spans="1:6" x14ac:dyDescent="0.25">
      <c r="A238" s="135">
        <v>44289</v>
      </c>
      <c r="B238" s="136" t="s">
        <v>9</v>
      </c>
      <c r="C238" s="137"/>
      <c r="D238" s="137" t="s">
        <v>295</v>
      </c>
      <c r="E238" s="137"/>
      <c r="F238" s="137">
        <v>1</v>
      </c>
    </row>
    <row r="239" spans="1:6" x14ac:dyDescent="0.25">
      <c r="A239" s="135">
        <v>44290</v>
      </c>
      <c r="B239" s="136" t="s">
        <v>10</v>
      </c>
      <c r="C239" s="137"/>
      <c r="D239" s="137" t="s">
        <v>295</v>
      </c>
      <c r="E239" s="137"/>
      <c r="F239" s="137">
        <v>1</v>
      </c>
    </row>
    <row r="240" spans="1:6" x14ac:dyDescent="0.25">
      <c r="A240" s="135">
        <v>44291</v>
      </c>
      <c r="B240" s="136" t="s">
        <v>4</v>
      </c>
      <c r="C240" s="137" t="s">
        <v>288</v>
      </c>
      <c r="D240" s="137" t="s">
        <v>295</v>
      </c>
      <c r="E240" s="137"/>
      <c r="F240" s="137">
        <v>1</v>
      </c>
    </row>
    <row r="241" spans="1:6" x14ac:dyDescent="0.25">
      <c r="A241" s="135">
        <v>44292</v>
      </c>
      <c r="B241" s="136" t="s">
        <v>5</v>
      </c>
      <c r="C241" s="137" t="s">
        <v>288</v>
      </c>
      <c r="D241" s="137" t="s">
        <v>295</v>
      </c>
      <c r="E241" s="137"/>
      <c r="F241" s="137">
        <v>1</v>
      </c>
    </row>
    <row r="242" spans="1:6" x14ac:dyDescent="0.25">
      <c r="A242" s="135">
        <v>44293</v>
      </c>
      <c r="B242" s="136" t="s">
        <v>6</v>
      </c>
      <c r="C242" s="137" t="s">
        <v>288</v>
      </c>
      <c r="D242" s="137" t="s">
        <v>295</v>
      </c>
      <c r="E242" s="137"/>
      <c r="F242" s="137">
        <v>1</v>
      </c>
    </row>
    <row r="243" spans="1:6" x14ac:dyDescent="0.25">
      <c r="A243" s="135">
        <v>44294</v>
      </c>
      <c r="B243" s="136" t="s">
        <v>7</v>
      </c>
      <c r="C243" s="137" t="s">
        <v>288</v>
      </c>
      <c r="D243" s="137" t="s">
        <v>295</v>
      </c>
      <c r="E243" s="137"/>
      <c r="F243" s="137">
        <v>1</v>
      </c>
    </row>
    <row r="244" spans="1:6" x14ac:dyDescent="0.25">
      <c r="A244" s="135">
        <v>44295</v>
      </c>
      <c r="B244" s="136" t="s">
        <v>8</v>
      </c>
      <c r="C244" s="137" t="s">
        <v>288</v>
      </c>
      <c r="D244" s="137" t="s">
        <v>295</v>
      </c>
      <c r="E244" s="137"/>
      <c r="F244" s="137">
        <v>1</v>
      </c>
    </row>
    <row r="245" spans="1:6" x14ac:dyDescent="0.25">
      <c r="A245" s="135">
        <v>44296</v>
      </c>
      <c r="B245" s="136" t="s">
        <v>9</v>
      </c>
      <c r="C245" s="137"/>
      <c r="D245" s="137" t="s">
        <v>295</v>
      </c>
      <c r="E245" s="137"/>
      <c r="F245" s="137">
        <v>1</v>
      </c>
    </row>
    <row r="246" spans="1:6" x14ac:dyDescent="0.25">
      <c r="A246" s="135">
        <v>44297</v>
      </c>
      <c r="B246" s="136" t="s">
        <v>10</v>
      </c>
      <c r="C246" s="137"/>
      <c r="D246" s="137" t="s">
        <v>295</v>
      </c>
      <c r="E246" s="137" t="s">
        <v>285</v>
      </c>
      <c r="F246" s="137">
        <v>1</v>
      </c>
    </row>
    <row r="247" spans="1:6" x14ac:dyDescent="0.25">
      <c r="A247" s="135">
        <v>44298</v>
      </c>
      <c r="B247" s="136" t="s">
        <v>4</v>
      </c>
      <c r="C247" s="137" t="s">
        <v>288</v>
      </c>
      <c r="D247" s="137" t="s">
        <v>295</v>
      </c>
      <c r="E247" s="137"/>
      <c r="F247" s="137">
        <v>1</v>
      </c>
    </row>
    <row r="248" spans="1:6" x14ac:dyDescent="0.25">
      <c r="A248" s="135">
        <v>44299</v>
      </c>
      <c r="B248" s="136" t="s">
        <v>5</v>
      </c>
      <c r="C248" s="137" t="s">
        <v>289</v>
      </c>
      <c r="D248" s="137" t="s">
        <v>295</v>
      </c>
      <c r="E248" s="137"/>
      <c r="F248" s="137">
        <v>1</v>
      </c>
    </row>
    <row r="249" spans="1:6" x14ac:dyDescent="0.25">
      <c r="A249" s="135">
        <v>44300</v>
      </c>
      <c r="B249" s="136" t="s">
        <v>6</v>
      </c>
      <c r="C249" s="137" t="s">
        <v>289</v>
      </c>
      <c r="D249" s="137" t="s">
        <v>295</v>
      </c>
      <c r="E249" s="137"/>
      <c r="F249" s="137">
        <v>1</v>
      </c>
    </row>
    <row r="250" spans="1:6" x14ac:dyDescent="0.25">
      <c r="A250" s="135">
        <v>44301</v>
      </c>
      <c r="B250" s="136" t="s">
        <v>7</v>
      </c>
      <c r="C250" s="137" t="s">
        <v>289</v>
      </c>
      <c r="D250" s="137" t="s">
        <v>295</v>
      </c>
      <c r="E250" s="137"/>
      <c r="F250" s="137">
        <v>1</v>
      </c>
    </row>
    <row r="251" spans="1:6" x14ac:dyDescent="0.25">
      <c r="A251" s="135">
        <v>44302</v>
      </c>
      <c r="B251" s="136" t="s">
        <v>8</v>
      </c>
      <c r="C251" s="137" t="s">
        <v>289</v>
      </c>
      <c r="D251" s="137" t="s">
        <v>295</v>
      </c>
      <c r="E251" s="137"/>
      <c r="F251" s="137">
        <v>1</v>
      </c>
    </row>
    <row r="252" spans="1:6" x14ac:dyDescent="0.25">
      <c r="A252" s="135">
        <v>44303</v>
      </c>
      <c r="B252" s="136" t="s">
        <v>9</v>
      </c>
      <c r="C252" s="137"/>
      <c r="D252" s="137" t="s">
        <v>295</v>
      </c>
      <c r="E252" s="137"/>
      <c r="F252" s="137">
        <v>1</v>
      </c>
    </row>
    <row r="253" spans="1:6" x14ac:dyDescent="0.25">
      <c r="A253" s="135">
        <v>44304</v>
      </c>
      <c r="B253" s="136" t="s">
        <v>10</v>
      </c>
      <c r="C253" s="137"/>
      <c r="D253" s="137" t="s">
        <v>295</v>
      </c>
      <c r="E253" s="137"/>
      <c r="F253" s="137">
        <v>1</v>
      </c>
    </row>
    <row r="254" spans="1:6" hidden="1" x14ac:dyDescent="0.25">
      <c r="A254" s="141">
        <v>44305</v>
      </c>
      <c r="B254" s="136" t="s">
        <v>4</v>
      </c>
      <c r="C254" s="137"/>
      <c r="D254" s="137" t="s">
        <v>295</v>
      </c>
      <c r="E254" s="137">
        <v>1</v>
      </c>
      <c r="F254" s="140"/>
    </row>
    <row r="255" spans="1:6" hidden="1" x14ac:dyDescent="0.25">
      <c r="A255" s="141">
        <v>44306</v>
      </c>
      <c r="B255" s="136" t="s">
        <v>5</v>
      </c>
      <c r="C255" s="137"/>
      <c r="D255" s="137" t="s">
        <v>295</v>
      </c>
      <c r="E255" s="137">
        <v>1</v>
      </c>
      <c r="F255" s="137"/>
    </row>
    <row r="256" spans="1:6" hidden="1" x14ac:dyDescent="0.25">
      <c r="A256" s="141">
        <v>44307</v>
      </c>
      <c r="B256" s="136" t="s">
        <v>6</v>
      </c>
      <c r="C256" s="137"/>
      <c r="D256" s="137" t="s">
        <v>295</v>
      </c>
      <c r="E256" s="137">
        <v>1</v>
      </c>
      <c r="F256" s="137"/>
    </row>
    <row r="257" spans="1:6" hidden="1" x14ac:dyDescent="0.25">
      <c r="A257" s="141">
        <v>44308</v>
      </c>
      <c r="B257" s="136" t="s">
        <v>7</v>
      </c>
      <c r="C257" s="137"/>
      <c r="D257" s="137" t="s">
        <v>295</v>
      </c>
      <c r="E257" s="137">
        <v>1</v>
      </c>
      <c r="F257" s="137"/>
    </row>
    <row r="258" spans="1:6" hidden="1" x14ac:dyDescent="0.25">
      <c r="A258" s="141">
        <v>44309</v>
      </c>
      <c r="B258" s="136" t="s">
        <v>8</v>
      </c>
      <c r="C258" s="137"/>
      <c r="D258" s="137" t="s">
        <v>295</v>
      </c>
      <c r="E258" s="137">
        <v>1</v>
      </c>
      <c r="F258" s="137"/>
    </row>
    <row r="259" spans="1:6" x14ac:dyDescent="0.25">
      <c r="A259" s="135">
        <v>44310</v>
      </c>
      <c r="B259" s="136" t="s">
        <v>9</v>
      </c>
      <c r="C259" s="137"/>
      <c r="D259" s="137" t="s">
        <v>295</v>
      </c>
      <c r="E259" s="137"/>
      <c r="F259" s="137">
        <v>1</v>
      </c>
    </row>
    <row r="260" spans="1:6" x14ac:dyDescent="0.25">
      <c r="A260" s="135">
        <v>44311</v>
      </c>
      <c r="B260" s="136" t="s">
        <v>10</v>
      </c>
      <c r="C260" s="137"/>
      <c r="D260" s="137" t="s">
        <v>295</v>
      </c>
      <c r="E260" s="137" t="s">
        <v>285</v>
      </c>
      <c r="F260" s="137">
        <v>1</v>
      </c>
    </row>
    <row r="261" spans="1:6" hidden="1" x14ac:dyDescent="0.25">
      <c r="A261" s="141">
        <v>44312</v>
      </c>
      <c r="B261" s="136" t="s">
        <v>4</v>
      </c>
      <c r="C261" s="137"/>
      <c r="D261" s="137" t="s">
        <v>295</v>
      </c>
      <c r="E261" s="137">
        <v>1</v>
      </c>
      <c r="F261" s="140"/>
    </row>
    <row r="262" spans="1:6" hidden="1" x14ac:dyDescent="0.25">
      <c r="A262" s="141">
        <v>44313</v>
      </c>
      <c r="B262" s="136" t="s">
        <v>5</v>
      </c>
      <c r="C262" s="137"/>
      <c r="D262" s="137" t="s">
        <v>295</v>
      </c>
      <c r="E262" s="137">
        <v>1</v>
      </c>
      <c r="F262" s="137"/>
    </row>
    <row r="263" spans="1:6" hidden="1" x14ac:dyDescent="0.25">
      <c r="A263" s="141">
        <v>44314</v>
      </c>
      <c r="B263" s="136" t="s">
        <v>6</v>
      </c>
      <c r="C263" s="137"/>
      <c r="D263" s="137" t="s">
        <v>295</v>
      </c>
      <c r="E263" s="137">
        <v>1</v>
      </c>
      <c r="F263" s="137"/>
    </row>
    <row r="264" spans="1:6" hidden="1" x14ac:dyDescent="0.25">
      <c r="A264" s="141">
        <v>44315</v>
      </c>
      <c r="B264" s="136" t="s">
        <v>7</v>
      </c>
      <c r="C264" s="137"/>
      <c r="D264" s="137" t="s">
        <v>295</v>
      </c>
      <c r="E264" s="137">
        <v>1</v>
      </c>
      <c r="F264" s="137"/>
    </row>
    <row r="265" spans="1:6" hidden="1" x14ac:dyDescent="0.25">
      <c r="A265" s="141">
        <v>44316</v>
      </c>
      <c r="B265" s="136" t="s">
        <v>8</v>
      </c>
      <c r="C265" s="137"/>
      <c r="D265" s="137" t="s">
        <v>295</v>
      </c>
      <c r="E265" s="137">
        <v>1</v>
      </c>
      <c r="F265" s="137"/>
    </row>
    <row r="266" spans="1:6" x14ac:dyDescent="0.25">
      <c r="A266" s="135">
        <v>44317</v>
      </c>
      <c r="B266" s="136" t="s">
        <v>9</v>
      </c>
      <c r="C266" s="137"/>
      <c r="D266" s="137" t="s">
        <v>296</v>
      </c>
      <c r="E266" s="137"/>
      <c r="F266" s="137">
        <v>1</v>
      </c>
    </row>
    <row r="267" spans="1:6" x14ac:dyDescent="0.25">
      <c r="A267" s="135">
        <v>44318</v>
      </c>
      <c r="B267" s="136" t="s">
        <v>10</v>
      </c>
      <c r="C267" s="137"/>
      <c r="D267" s="137" t="s">
        <v>296</v>
      </c>
      <c r="E267" s="137"/>
      <c r="F267" s="137">
        <v>1</v>
      </c>
    </row>
    <row r="268" spans="1:6" x14ac:dyDescent="0.25">
      <c r="A268" s="135">
        <v>44319</v>
      </c>
      <c r="B268" s="136" t="s">
        <v>4</v>
      </c>
      <c r="C268" s="137" t="s">
        <v>289</v>
      </c>
      <c r="D268" s="137" t="s">
        <v>296</v>
      </c>
      <c r="E268" s="137"/>
      <c r="F268" s="137">
        <v>1</v>
      </c>
    </row>
    <row r="269" spans="1:6" hidden="1" x14ac:dyDescent="0.25">
      <c r="A269" s="141">
        <v>44320</v>
      </c>
      <c r="B269" s="136" t="s">
        <v>5</v>
      </c>
      <c r="C269" s="137"/>
      <c r="D269" s="137" t="s">
        <v>296</v>
      </c>
      <c r="E269" s="137">
        <v>1</v>
      </c>
      <c r="F269" s="137"/>
    </row>
    <row r="270" spans="1:6" hidden="1" x14ac:dyDescent="0.25">
      <c r="A270" s="141">
        <v>44321</v>
      </c>
      <c r="B270" s="136" t="s">
        <v>6</v>
      </c>
      <c r="C270" s="137"/>
      <c r="D270" s="137" t="s">
        <v>296</v>
      </c>
      <c r="E270" s="137">
        <v>1</v>
      </c>
      <c r="F270" s="137"/>
    </row>
    <row r="271" spans="1:6" hidden="1" x14ac:dyDescent="0.25">
      <c r="A271" s="141">
        <v>44322</v>
      </c>
      <c r="B271" s="136" t="s">
        <v>7</v>
      </c>
      <c r="C271" s="137"/>
      <c r="D271" s="137" t="s">
        <v>296</v>
      </c>
      <c r="E271" s="137">
        <v>1</v>
      </c>
      <c r="F271" s="137"/>
    </row>
    <row r="272" spans="1:6" hidden="1" x14ac:dyDescent="0.25">
      <c r="A272" s="141">
        <v>44323</v>
      </c>
      <c r="B272" s="136" t="s">
        <v>8</v>
      </c>
      <c r="C272" s="137"/>
      <c r="D272" s="137" t="s">
        <v>296</v>
      </c>
      <c r="E272" s="137">
        <v>1</v>
      </c>
      <c r="F272" s="137"/>
    </row>
    <row r="273" spans="1:6" x14ac:dyDescent="0.25">
      <c r="A273" s="135">
        <v>44324</v>
      </c>
      <c r="B273" s="136" t="s">
        <v>9</v>
      </c>
      <c r="C273" s="137"/>
      <c r="D273" s="137" t="s">
        <v>296</v>
      </c>
      <c r="E273" s="137"/>
      <c r="F273" s="137">
        <v>1</v>
      </c>
    </row>
    <row r="274" spans="1:6" x14ac:dyDescent="0.25">
      <c r="A274" s="135">
        <v>44325</v>
      </c>
      <c r="B274" s="136" t="s">
        <v>10</v>
      </c>
      <c r="C274" s="137"/>
      <c r="D274" s="137" t="s">
        <v>296</v>
      </c>
      <c r="E274" s="137"/>
      <c r="F274" s="137">
        <v>1</v>
      </c>
    </row>
    <row r="275" spans="1:6" hidden="1" x14ac:dyDescent="0.25">
      <c r="A275" s="141">
        <v>44326</v>
      </c>
      <c r="B275" s="136" t="s">
        <v>4</v>
      </c>
      <c r="C275" s="137"/>
      <c r="D275" s="137" t="s">
        <v>296</v>
      </c>
      <c r="E275" s="137">
        <v>1</v>
      </c>
      <c r="F275" s="140"/>
    </row>
    <row r="276" spans="1:6" hidden="1" x14ac:dyDescent="0.25">
      <c r="A276" s="141">
        <v>44327</v>
      </c>
      <c r="B276" s="136" t="s">
        <v>5</v>
      </c>
      <c r="C276" s="137"/>
      <c r="D276" s="137" t="s">
        <v>296</v>
      </c>
      <c r="E276" s="137">
        <v>1</v>
      </c>
      <c r="F276" s="137"/>
    </row>
    <row r="277" spans="1:6" hidden="1" x14ac:dyDescent="0.25">
      <c r="A277" s="141">
        <v>44328</v>
      </c>
      <c r="B277" s="136" t="s">
        <v>6</v>
      </c>
      <c r="C277" s="137"/>
      <c r="D277" s="137" t="s">
        <v>296</v>
      </c>
      <c r="E277" s="137">
        <v>1</v>
      </c>
      <c r="F277" s="137"/>
    </row>
    <row r="278" spans="1:6" hidden="1" x14ac:dyDescent="0.25">
      <c r="A278" s="141">
        <v>44329</v>
      </c>
      <c r="B278" s="136" t="s">
        <v>7</v>
      </c>
      <c r="C278" s="137"/>
      <c r="D278" s="137" t="s">
        <v>296</v>
      </c>
      <c r="E278" s="137">
        <v>1</v>
      </c>
      <c r="F278" s="137"/>
    </row>
    <row r="279" spans="1:6" hidden="1" x14ac:dyDescent="0.25">
      <c r="A279" s="141">
        <v>44330</v>
      </c>
      <c r="B279" s="136" t="s">
        <v>8</v>
      </c>
      <c r="C279" s="137"/>
      <c r="D279" s="137" t="s">
        <v>296</v>
      </c>
      <c r="E279" s="137">
        <v>1</v>
      </c>
      <c r="F279" s="137"/>
    </row>
    <row r="280" spans="1:6" x14ac:dyDescent="0.25">
      <c r="A280" s="135">
        <v>44331</v>
      </c>
      <c r="B280" s="136" t="s">
        <v>9</v>
      </c>
      <c r="C280" s="137"/>
      <c r="D280" s="137" t="s">
        <v>296</v>
      </c>
      <c r="E280" s="137"/>
      <c r="F280" s="137">
        <v>1</v>
      </c>
    </row>
    <row r="281" spans="1:6" x14ac:dyDescent="0.25">
      <c r="A281" s="135">
        <v>44332</v>
      </c>
      <c r="B281" s="136" t="s">
        <v>10</v>
      </c>
      <c r="C281" s="137"/>
      <c r="D281" s="137" t="s">
        <v>296</v>
      </c>
      <c r="E281" s="137" t="s">
        <v>285</v>
      </c>
      <c r="F281" s="137">
        <v>1</v>
      </c>
    </row>
    <row r="282" spans="1:6" hidden="1" x14ac:dyDescent="0.25">
      <c r="A282" s="141">
        <v>44333</v>
      </c>
      <c r="B282" s="136" t="s">
        <v>4</v>
      </c>
      <c r="C282" s="137"/>
      <c r="D282" s="137" t="s">
        <v>296</v>
      </c>
      <c r="E282" s="137">
        <v>1</v>
      </c>
      <c r="F282" s="140"/>
    </row>
    <row r="283" spans="1:6" hidden="1" x14ac:dyDescent="0.25">
      <c r="A283" s="141">
        <v>44334</v>
      </c>
      <c r="B283" s="136" t="s">
        <v>5</v>
      </c>
      <c r="C283" s="137"/>
      <c r="D283" s="137" t="s">
        <v>296</v>
      </c>
      <c r="E283" s="137">
        <v>1</v>
      </c>
      <c r="F283" s="137"/>
    </row>
    <row r="284" spans="1:6" hidden="1" x14ac:dyDescent="0.25">
      <c r="A284" s="141">
        <v>44335</v>
      </c>
      <c r="B284" s="136" t="s">
        <v>6</v>
      </c>
      <c r="C284" s="137"/>
      <c r="D284" s="137" t="s">
        <v>296</v>
      </c>
      <c r="E284" s="137">
        <v>1</v>
      </c>
      <c r="F284" s="137"/>
    </row>
    <row r="285" spans="1:6" hidden="1" x14ac:dyDescent="0.25">
      <c r="A285" s="141">
        <v>44336</v>
      </c>
      <c r="B285" s="136" t="s">
        <v>7</v>
      </c>
      <c r="C285" s="137"/>
      <c r="D285" s="137" t="s">
        <v>296</v>
      </c>
      <c r="E285" s="137">
        <v>1</v>
      </c>
      <c r="F285" s="137"/>
    </row>
    <row r="286" spans="1:6" hidden="1" x14ac:dyDescent="0.25">
      <c r="A286" s="141">
        <v>44337</v>
      </c>
      <c r="B286" s="136" t="s">
        <v>8</v>
      </c>
      <c r="C286" s="137"/>
      <c r="D286" s="137" t="s">
        <v>296</v>
      </c>
      <c r="E286" s="137">
        <v>1</v>
      </c>
      <c r="F286" s="137"/>
    </row>
    <row r="287" spans="1:6" x14ac:dyDescent="0.25">
      <c r="A287" s="135">
        <v>44338</v>
      </c>
      <c r="B287" s="136" t="s">
        <v>9</v>
      </c>
      <c r="C287" s="137"/>
      <c r="D287" s="137" t="s">
        <v>296</v>
      </c>
      <c r="E287" s="137"/>
      <c r="F287" s="137">
        <v>1</v>
      </c>
    </row>
    <row r="288" spans="1:6" x14ac:dyDescent="0.25">
      <c r="A288" s="135">
        <v>44339</v>
      </c>
      <c r="B288" s="136" t="s">
        <v>10</v>
      </c>
      <c r="C288" s="137"/>
      <c r="D288" s="137" t="s">
        <v>296</v>
      </c>
      <c r="E288" s="137"/>
      <c r="F288" s="137">
        <v>1</v>
      </c>
    </row>
    <row r="289" spans="1:6" hidden="1" x14ac:dyDescent="0.25">
      <c r="A289" s="141">
        <v>44340</v>
      </c>
      <c r="B289" s="136" t="s">
        <v>4</v>
      </c>
      <c r="C289" s="137"/>
      <c r="D289" s="137" t="s">
        <v>296</v>
      </c>
      <c r="E289" s="137">
        <v>1</v>
      </c>
      <c r="F289" s="140"/>
    </row>
    <row r="290" spans="1:6" hidden="1" x14ac:dyDescent="0.25">
      <c r="A290" s="141">
        <v>44341</v>
      </c>
      <c r="B290" s="136" t="s">
        <v>5</v>
      </c>
      <c r="C290" s="137"/>
      <c r="D290" s="137" t="s">
        <v>296</v>
      </c>
      <c r="E290" s="137">
        <v>1</v>
      </c>
      <c r="F290" s="137"/>
    </row>
    <row r="291" spans="1:6" hidden="1" x14ac:dyDescent="0.25">
      <c r="A291" s="141">
        <v>44342</v>
      </c>
      <c r="B291" s="136" t="s">
        <v>6</v>
      </c>
      <c r="C291" s="137"/>
      <c r="D291" s="137" t="s">
        <v>296</v>
      </c>
      <c r="E291" s="137">
        <v>1</v>
      </c>
      <c r="F291" s="137"/>
    </row>
    <row r="292" spans="1:6" hidden="1" x14ac:dyDescent="0.25">
      <c r="A292" s="141">
        <v>44343</v>
      </c>
      <c r="B292" s="136" t="s">
        <v>7</v>
      </c>
      <c r="C292" s="137"/>
      <c r="D292" s="137" t="s">
        <v>296</v>
      </c>
      <c r="E292" s="137">
        <v>1</v>
      </c>
      <c r="F292" s="137"/>
    </row>
    <row r="293" spans="1:6" hidden="1" x14ac:dyDescent="0.25">
      <c r="A293" s="141">
        <v>44344</v>
      </c>
      <c r="B293" s="136" t="s">
        <v>8</v>
      </c>
      <c r="C293" s="137"/>
      <c r="D293" s="137" t="s">
        <v>296</v>
      </c>
      <c r="E293" s="137">
        <v>1</v>
      </c>
      <c r="F293" s="137"/>
    </row>
    <row r="294" spans="1:6" x14ac:dyDescent="0.25">
      <c r="A294" s="135">
        <v>44345</v>
      </c>
      <c r="B294" s="136" t="s">
        <v>9</v>
      </c>
      <c r="C294" s="137"/>
      <c r="D294" s="137" t="s">
        <v>296</v>
      </c>
      <c r="E294" s="137"/>
      <c r="F294" s="137">
        <v>1</v>
      </c>
    </row>
    <row r="295" spans="1:6" x14ac:dyDescent="0.25">
      <c r="A295" s="135">
        <v>44346</v>
      </c>
      <c r="B295" s="136" t="s">
        <v>10</v>
      </c>
      <c r="C295" s="137"/>
      <c r="D295" s="137" t="s">
        <v>296</v>
      </c>
      <c r="E295" s="137" t="s">
        <v>285</v>
      </c>
      <c r="F295" s="137">
        <v>1</v>
      </c>
    </row>
    <row r="296" spans="1:6" hidden="1" x14ac:dyDescent="0.25">
      <c r="A296" s="141">
        <v>44347</v>
      </c>
      <c r="B296" s="136" t="s">
        <v>4</v>
      </c>
      <c r="C296" s="137"/>
      <c r="D296" s="137" t="s">
        <v>296</v>
      </c>
      <c r="E296" s="137">
        <v>1</v>
      </c>
      <c r="F296" s="140"/>
    </row>
    <row r="297" spans="1:6" hidden="1" x14ac:dyDescent="0.25">
      <c r="A297" s="141">
        <v>44348</v>
      </c>
      <c r="B297" s="136" t="s">
        <v>5</v>
      </c>
      <c r="C297" s="137"/>
      <c r="D297" s="137" t="s">
        <v>297</v>
      </c>
      <c r="E297" s="137">
        <v>1</v>
      </c>
      <c r="F297" s="137"/>
    </row>
    <row r="298" spans="1:6" hidden="1" x14ac:dyDescent="0.25">
      <c r="A298" s="141">
        <v>44349</v>
      </c>
      <c r="B298" s="136" t="s">
        <v>6</v>
      </c>
      <c r="C298" s="137"/>
      <c r="D298" s="137" t="s">
        <v>297</v>
      </c>
      <c r="E298" s="137">
        <v>1</v>
      </c>
      <c r="F298" s="137"/>
    </row>
    <row r="299" spans="1:6" hidden="1" x14ac:dyDescent="0.25">
      <c r="A299" s="141">
        <v>44350</v>
      </c>
      <c r="B299" s="136" t="s">
        <v>7</v>
      </c>
      <c r="C299" s="137"/>
      <c r="D299" s="137" t="s">
        <v>297</v>
      </c>
      <c r="E299" s="137">
        <v>1</v>
      </c>
      <c r="F299" s="137"/>
    </row>
    <row r="300" spans="1:6" hidden="1" x14ac:dyDescent="0.25">
      <c r="A300" s="141">
        <v>44351</v>
      </c>
      <c r="B300" s="136" t="s">
        <v>8</v>
      </c>
      <c r="C300" s="137"/>
      <c r="D300" s="137" t="s">
        <v>297</v>
      </c>
      <c r="E300" s="137">
        <v>1</v>
      </c>
      <c r="F300" s="137"/>
    </row>
    <row r="301" spans="1:6" x14ac:dyDescent="0.25">
      <c r="A301" s="135">
        <v>44352</v>
      </c>
      <c r="B301" s="136" t="s">
        <v>9</v>
      </c>
      <c r="C301" s="137"/>
      <c r="D301" s="137" t="s">
        <v>297</v>
      </c>
      <c r="E301" s="137"/>
      <c r="F301" s="137">
        <v>1</v>
      </c>
    </row>
    <row r="302" spans="1:6" x14ac:dyDescent="0.25">
      <c r="A302" s="135">
        <v>44353</v>
      </c>
      <c r="B302" s="136" t="s">
        <v>10</v>
      </c>
      <c r="C302" s="137"/>
      <c r="D302" s="137" t="s">
        <v>297</v>
      </c>
      <c r="E302" s="137"/>
      <c r="F302" s="137">
        <v>1</v>
      </c>
    </row>
    <row r="303" spans="1:6" hidden="1" x14ac:dyDescent="0.25">
      <c r="A303" s="141">
        <v>44354</v>
      </c>
      <c r="B303" s="136" t="s">
        <v>4</v>
      </c>
      <c r="C303" s="137"/>
      <c r="D303" s="137" t="s">
        <v>297</v>
      </c>
      <c r="E303" s="137">
        <v>1</v>
      </c>
      <c r="F303" s="140"/>
    </row>
    <row r="304" spans="1:6" hidden="1" x14ac:dyDescent="0.25">
      <c r="A304" s="141">
        <v>44355</v>
      </c>
      <c r="B304" s="136" t="s">
        <v>5</v>
      </c>
      <c r="C304" s="137"/>
      <c r="D304" s="137" t="s">
        <v>297</v>
      </c>
      <c r="E304" s="137">
        <v>1</v>
      </c>
      <c r="F304" s="137"/>
    </row>
    <row r="305" spans="1:6" hidden="1" x14ac:dyDescent="0.25">
      <c r="A305" s="141">
        <v>44356</v>
      </c>
      <c r="B305" s="136" t="s">
        <v>6</v>
      </c>
      <c r="C305" s="137"/>
      <c r="D305" s="137" t="s">
        <v>297</v>
      </c>
      <c r="E305" s="137">
        <v>1</v>
      </c>
      <c r="F305" s="137"/>
    </row>
    <row r="306" spans="1:6" hidden="1" x14ac:dyDescent="0.25">
      <c r="A306" s="141">
        <v>44357</v>
      </c>
      <c r="B306" s="136" t="s">
        <v>7</v>
      </c>
      <c r="C306" s="137"/>
      <c r="D306" s="137" t="s">
        <v>297</v>
      </c>
      <c r="E306" s="137">
        <v>1</v>
      </c>
      <c r="F306" s="137"/>
    </row>
    <row r="307" spans="1:6" hidden="1" x14ac:dyDescent="0.25">
      <c r="A307" s="141">
        <v>44358</v>
      </c>
      <c r="B307" s="136" t="s">
        <v>8</v>
      </c>
      <c r="C307" s="137"/>
      <c r="D307" s="137" t="s">
        <v>297</v>
      </c>
      <c r="E307" s="137">
        <v>1</v>
      </c>
      <c r="F307" s="137"/>
    </row>
    <row r="308" spans="1:6" x14ac:dyDescent="0.25">
      <c r="A308" s="135">
        <v>44359</v>
      </c>
      <c r="B308" s="136" t="s">
        <v>9</v>
      </c>
      <c r="C308" s="137"/>
      <c r="D308" s="137" t="s">
        <v>297</v>
      </c>
      <c r="E308" s="137"/>
      <c r="F308" s="137">
        <v>1</v>
      </c>
    </row>
    <row r="309" spans="1:6" x14ac:dyDescent="0.25">
      <c r="A309" s="135">
        <v>44360</v>
      </c>
      <c r="B309" s="136" t="s">
        <v>10</v>
      </c>
      <c r="C309" s="137"/>
      <c r="D309" s="137" t="s">
        <v>297</v>
      </c>
      <c r="E309" s="137" t="s">
        <v>285</v>
      </c>
      <c r="F309" s="137">
        <v>1</v>
      </c>
    </row>
    <row r="310" spans="1:6" hidden="1" x14ac:dyDescent="0.25">
      <c r="A310" s="141">
        <v>44361</v>
      </c>
      <c r="B310" s="136" t="s">
        <v>4</v>
      </c>
      <c r="C310" s="137"/>
      <c r="D310" s="137" t="s">
        <v>297</v>
      </c>
      <c r="E310" s="137">
        <v>1</v>
      </c>
      <c r="F310" s="140"/>
    </row>
    <row r="311" spans="1:6" hidden="1" x14ac:dyDescent="0.25">
      <c r="A311" s="141">
        <v>44362</v>
      </c>
      <c r="B311" s="136" t="s">
        <v>5</v>
      </c>
      <c r="C311" s="137"/>
      <c r="D311" s="137" t="s">
        <v>297</v>
      </c>
      <c r="E311" s="137">
        <v>1</v>
      </c>
      <c r="F311" s="137"/>
    </row>
    <row r="312" spans="1:6" hidden="1" x14ac:dyDescent="0.25">
      <c r="A312" s="141">
        <v>44363</v>
      </c>
      <c r="B312" s="136" t="s">
        <v>6</v>
      </c>
      <c r="C312" s="137"/>
      <c r="D312" s="137" t="s">
        <v>297</v>
      </c>
      <c r="E312" s="137">
        <v>1</v>
      </c>
      <c r="F312" s="137"/>
    </row>
    <row r="313" spans="1:6" hidden="1" x14ac:dyDescent="0.25">
      <c r="A313" s="141">
        <v>44364</v>
      </c>
      <c r="B313" s="136" t="s">
        <v>7</v>
      </c>
      <c r="C313" s="137"/>
      <c r="D313" s="137" t="s">
        <v>297</v>
      </c>
      <c r="E313" s="137">
        <v>1</v>
      </c>
      <c r="F313" s="137"/>
    </row>
    <row r="314" spans="1:6" hidden="1" x14ac:dyDescent="0.25">
      <c r="A314" s="141">
        <v>44365</v>
      </c>
      <c r="B314" s="136" t="s">
        <v>8</v>
      </c>
      <c r="C314" s="137"/>
      <c r="D314" s="137" t="s">
        <v>297</v>
      </c>
      <c r="E314" s="137">
        <v>1</v>
      </c>
      <c r="F314" s="137"/>
    </row>
    <row r="315" spans="1:6" x14ac:dyDescent="0.25">
      <c r="A315" s="135">
        <v>44366</v>
      </c>
      <c r="B315" s="136" t="s">
        <v>9</v>
      </c>
      <c r="C315" s="137"/>
      <c r="D315" s="137" t="s">
        <v>297</v>
      </c>
      <c r="E315" s="137"/>
      <c r="F315" s="137">
        <v>1</v>
      </c>
    </row>
    <row r="316" spans="1:6" x14ac:dyDescent="0.25">
      <c r="A316" s="135">
        <v>44367</v>
      </c>
      <c r="B316" s="136" t="s">
        <v>10</v>
      </c>
      <c r="C316" s="137"/>
      <c r="D316" s="137" t="s">
        <v>297</v>
      </c>
      <c r="E316" s="137"/>
      <c r="F316" s="137">
        <v>1</v>
      </c>
    </row>
    <row r="317" spans="1:6" hidden="1" x14ac:dyDescent="0.25">
      <c r="A317" s="141">
        <v>44368</v>
      </c>
      <c r="B317" s="136" t="s">
        <v>4</v>
      </c>
      <c r="C317" s="137"/>
      <c r="D317" s="137" t="s">
        <v>297</v>
      </c>
      <c r="E317" s="137">
        <v>1</v>
      </c>
      <c r="F317" s="140"/>
    </row>
    <row r="318" spans="1:6" hidden="1" x14ac:dyDescent="0.25">
      <c r="A318" s="141">
        <v>44369</v>
      </c>
      <c r="B318" s="136" t="s">
        <v>5</v>
      </c>
      <c r="C318" s="137"/>
      <c r="D318" s="137" t="s">
        <v>297</v>
      </c>
      <c r="E318" s="137">
        <v>1</v>
      </c>
      <c r="F318" s="137"/>
    </row>
    <row r="319" spans="1:6" hidden="1" x14ac:dyDescent="0.25">
      <c r="A319" s="141">
        <v>44370</v>
      </c>
      <c r="B319" s="136" t="s">
        <v>6</v>
      </c>
      <c r="C319" s="137"/>
      <c r="D319" s="137" t="s">
        <v>297</v>
      </c>
      <c r="E319" s="137">
        <v>1</v>
      </c>
      <c r="F319" s="137"/>
    </row>
    <row r="320" spans="1:6" hidden="1" x14ac:dyDescent="0.25">
      <c r="A320" s="141">
        <v>44371</v>
      </c>
      <c r="B320" s="136" t="s">
        <v>7</v>
      </c>
      <c r="C320" s="137"/>
      <c r="D320" s="137" t="s">
        <v>297</v>
      </c>
      <c r="E320" s="137">
        <v>1</v>
      </c>
      <c r="F320" s="137"/>
    </row>
    <row r="321" spans="1:6" hidden="1" x14ac:dyDescent="0.25">
      <c r="A321" s="141">
        <v>44372</v>
      </c>
      <c r="B321" s="136" t="s">
        <v>8</v>
      </c>
      <c r="C321" s="137"/>
      <c r="D321" s="137" t="s">
        <v>297</v>
      </c>
      <c r="E321" s="137">
        <v>1</v>
      </c>
      <c r="F321" s="137"/>
    </row>
    <row r="322" spans="1:6" x14ac:dyDescent="0.25">
      <c r="A322" s="135">
        <v>44373</v>
      </c>
      <c r="B322" s="136" t="s">
        <v>9</v>
      </c>
      <c r="C322" s="137"/>
      <c r="D322" s="137" t="s">
        <v>297</v>
      </c>
      <c r="E322" s="137"/>
      <c r="F322" s="137">
        <v>1</v>
      </c>
    </row>
    <row r="323" spans="1:6" x14ac:dyDescent="0.25">
      <c r="A323" s="135">
        <v>44374</v>
      </c>
      <c r="B323" s="136" t="s">
        <v>10</v>
      </c>
      <c r="C323" s="137"/>
      <c r="D323" s="137" t="s">
        <v>297</v>
      </c>
      <c r="E323" s="137" t="s">
        <v>285</v>
      </c>
      <c r="F323" s="137">
        <v>1</v>
      </c>
    </row>
    <row r="324" spans="1:6" x14ac:dyDescent="0.25">
      <c r="A324" s="135">
        <v>44375</v>
      </c>
      <c r="B324" s="136" t="s">
        <v>4</v>
      </c>
      <c r="C324" s="137" t="s">
        <v>289</v>
      </c>
      <c r="D324" s="137" t="s">
        <v>297</v>
      </c>
      <c r="E324" s="137"/>
      <c r="F324" s="137">
        <v>1</v>
      </c>
    </row>
    <row r="325" spans="1:6" x14ac:dyDescent="0.25">
      <c r="A325" s="135">
        <v>44376</v>
      </c>
      <c r="B325" s="136" t="s">
        <v>5</v>
      </c>
      <c r="C325" s="137" t="s">
        <v>289</v>
      </c>
      <c r="D325" s="137" t="s">
        <v>297</v>
      </c>
      <c r="E325" s="137"/>
      <c r="F325" s="137">
        <v>1</v>
      </c>
    </row>
    <row r="326" spans="1:6" x14ac:dyDescent="0.25">
      <c r="A326" s="135">
        <v>44377</v>
      </c>
      <c r="B326" s="136" t="s">
        <v>6</v>
      </c>
      <c r="C326" s="137" t="s">
        <v>289</v>
      </c>
      <c r="D326" s="137" t="s">
        <v>297</v>
      </c>
      <c r="E326" s="137"/>
      <c r="F326" s="137">
        <v>1</v>
      </c>
    </row>
    <row r="327" spans="1:6" x14ac:dyDescent="0.25">
      <c r="A327" s="135">
        <v>44378</v>
      </c>
      <c r="B327" s="136" t="s">
        <v>7</v>
      </c>
      <c r="C327" s="137" t="s">
        <v>289</v>
      </c>
      <c r="D327" s="137" t="s">
        <v>298</v>
      </c>
      <c r="E327" s="137"/>
      <c r="F327" s="137">
        <v>1</v>
      </c>
    </row>
    <row r="328" spans="1:6" x14ac:dyDescent="0.25">
      <c r="A328" s="135">
        <v>44379</v>
      </c>
      <c r="B328" s="136" t="s">
        <v>8</v>
      </c>
      <c r="C328" s="137" t="s">
        <v>289</v>
      </c>
      <c r="D328" s="137" t="s">
        <v>298</v>
      </c>
      <c r="E328" s="137"/>
      <c r="F328" s="137">
        <v>1</v>
      </c>
    </row>
    <row r="329" spans="1:6" x14ac:dyDescent="0.25">
      <c r="A329" s="135">
        <v>44380</v>
      </c>
      <c r="B329" s="136" t="s">
        <v>9</v>
      </c>
      <c r="C329" s="137"/>
      <c r="D329" s="137" t="s">
        <v>298</v>
      </c>
      <c r="E329" s="137"/>
      <c r="F329" s="137">
        <v>1</v>
      </c>
    </row>
    <row r="330" spans="1:6" x14ac:dyDescent="0.25">
      <c r="A330" s="135">
        <v>44381</v>
      </c>
      <c r="B330" s="136" t="s">
        <v>10</v>
      </c>
      <c r="C330" s="137"/>
      <c r="D330" s="137" t="s">
        <v>298</v>
      </c>
      <c r="E330" s="137"/>
      <c r="F330" s="137">
        <v>1</v>
      </c>
    </row>
    <row r="331" spans="1:6" x14ac:dyDescent="0.25">
      <c r="A331" s="135">
        <v>44382</v>
      </c>
      <c r="B331" s="136" t="s">
        <v>4</v>
      </c>
      <c r="C331" s="137" t="s">
        <v>288</v>
      </c>
      <c r="D331" s="137" t="s">
        <v>298</v>
      </c>
      <c r="E331" s="137"/>
      <c r="F331" s="137">
        <v>1</v>
      </c>
    </row>
    <row r="332" spans="1:6" x14ac:dyDescent="0.25">
      <c r="A332" s="135">
        <v>44383</v>
      </c>
      <c r="B332" s="136" t="s">
        <v>5</v>
      </c>
      <c r="C332" s="137" t="s">
        <v>288</v>
      </c>
      <c r="D332" s="137" t="s">
        <v>298</v>
      </c>
      <c r="E332" s="137"/>
      <c r="F332" s="137">
        <v>1</v>
      </c>
    </row>
    <row r="333" spans="1:6" x14ac:dyDescent="0.25">
      <c r="A333" s="135">
        <v>44384</v>
      </c>
      <c r="B333" s="136" t="s">
        <v>6</v>
      </c>
      <c r="C333" s="137" t="s">
        <v>288</v>
      </c>
      <c r="D333" s="137" t="s">
        <v>298</v>
      </c>
      <c r="E333" s="137"/>
      <c r="F333" s="137">
        <v>1</v>
      </c>
    </row>
    <row r="334" spans="1:6" x14ac:dyDescent="0.25">
      <c r="A334" s="135">
        <v>44385</v>
      </c>
      <c r="B334" s="136" t="s">
        <v>7</v>
      </c>
      <c r="C334" s="137" t="s">
        <v>288</v>
      </c>
      <c r="D334" s="137" t="s">
        <v>298</v>
      </c>
      <c r="E334" s="137"/>
      <c r="F334" s="137">
        <v>1</v>
      </c>
    </row>
    <row r="335" spans="1:6" x14ac:dyDescent="0.25">
      <c r="A335" s="135">
        <v>44386</v>
      </c>
      <c r="B335" s="136" t="s">
        <v>8</v>
      </c>
      <c r="C335" s="137" t="s">
        <v>288</v>
      </c>
      <c r="D335" s="137" t="s">
        <v>298</v>
      </c>
      <c r="E335" s="137"/>
      <c r="F335" s="137">
        <v>1</v>
      </c>
    </row>
    <row r="336" spans="1:6" x14ac:dyDescent="0.25">
      <c r="A336" s="135">
        <v>44387</v>
      </c>
      <c r="B336" s="136" t="s">
        <v>9</v>
      </c>
      <c r="C336" s="137"/>
      <c r="D336" s="137" t="s">
        <v>298</v>
      </c>
      <c r="E336" s="137"/>
      <c r="F336" s="137">
        <v>1</v>
      </c>
    </row>
    <row r="337" spans="1:6" x14ac:dyDescent="0.25">
      <c r="A337" s="135">
        <v>44388</v>
      </c>
      <c r="B337" s="136" t="s">
        <v>10</v>
      </c>
      <c r="C337" s="137"/>
      <c r="D337" s="137" t="s">
        <v>298</v>
      </c>
      <c r="E337" s="137"/>
      <c r="F337" s="137">
        <v>1</v>
      </c>
    </row>
    <row r="338" spans="1:6" x14ac:dyDescent="0.25">
      <c r="A338" s="135">
        <v>44389</v>
      </c>
      <c r="B338" s="136" t="s">
        <v>4</v>
      </c>
      <c r="C338" s="137" t="s">
        <v>288</v>
      </c>
      <c r="D338" s="137" t="s">
        <v>298</v>
      </c>
      <c r="E338" s="137"/>
      <c r="F338" s="137">
        <v>1</v>
      </c>
    </row>
    <row r="339" spans="1:6" x14ac:dyDescent="0.25">
      <c r="A339" s="135">
        <v>44390</v>
      </c>
      <c r="B339" s="136" t="s">
        <v>5</v>
      </c>
      <c r="C339" s="137" t="s">
        <v>288</v>
      </c>
      <c r="D339" s="137" t="s">
        <v>298</v>
      </c>
      <c r="E339" s="137"/>
      <c r="F339" s="137">
        <v>1</v>
      </c>
    </row>
    <row r="340" spans="1:6" x14ac:dyDescent="0.25">
      <c r="A340" s="135">
        <v>44391</v>
      </c>
      <c r="B340" s="136" t="s">
        <v>6</v>
      </c>
      <c r="C340" s="137" t="s">
        <v>288</v>
      </c>
      <c r="D340" s="137" t="s">
        <v>298</v>
      </c>
      <c r="E340" s="137"/>
      <c r="F340" s="137">
        <v>1</v>
      </c>
    </row>
    <row r="341" spans="1:6" x14ac:dyDescent="0.25">
      <c r="A341" s="135">
        <v>44392</v>
      </c>
      <c r="B341" s="136" t="s">
        <v>7</v>
      </c>
      <c r="C341" s="137" t="s">
        <v>288</v>
      </c>
      <c r="D341" s="137" t="s">
        <v>298</v>
      </c>
      <c r="E341" s="137"/>
      <c r="F341" s="137">
        <v>1</v>
      </c>
    </row>
    <row r="342" spans="1:6" x14ac:dyDescent="0.25">
      <c r="A342" s="135">
        <v>44393</v>
      </c>
      <c r="B342" s="136" t="s">
        <v>8</v>
      </c>
      <c r="C342" s="137" t="s">
        <v>288</v>
      </c>
      <c r="D342" s="137" t="s">
        <v>298</v>
      </c>
      <c r="E342" s="137"/>
      <c r="F342" s="137">
        <v>1</v>
      </c>
    </row>
    <row r="343" spans="1:6" x14ac:dyDescent="0.25">
      <c r="A343" s="135">
        <v>44394</v>
      </c>
      <c r="B343" s="136" t="s">
        <v>9</v>
      </c>
      <c r="C343" s="137"/>
      <c r="D343" s="137" t="s">
        <v>298</v>
      </c>
      <c r="E343" s="137"/>
      <c r="F343" s="137">
        <v>1</v>
      </c>
    </row>
    <row r="344" spans="1:6" x14ac:dyDescent="0.25">
      <c r="A344" s="135">
        <v>44395</v>
      </c>
      <c r="B344" s="136" t="s">
        <v>10</v>
      </c>
      <c r="C344" s="137"/>
      <c r="D344" s="137" t="s">
        <v>298</v>
      </c>
      <c r="E344" s="137"/>
      <c r="F344" s="137">
        <v>1</v>
      </c>
    </row>
    <row r="345" spans="1:6" x14ac:dyDescent="0.25">
      <c r="A345" s="135">
        <v>44396</v>
      </c>
      <c r="B345" s="136" t="s">
        <v>4</v>
      </c>
      <c r="C345" s="137" t="s">
        <v>288</v>
      </c>
      <c r="D345" s="137" t="s">
        <v>298</v>
      </c>
      <c r="E345" s="137"/>
      <c r="F345" s="137">
        <v>1</v>
      </c>
    </row>
    <row r="346" spans="1:6" x14ac:dyDescent="0.25">
      <c r="A346" s="135">
        <v>44397</v>
      </c>
      <c r="B346" s="136" t="s">
        <v>5</v>
      </c>
      <c r="C346" s="137" t="s">
        <v>288</v>
      </c>
      <c r="D346" s="137" t="s">
        <v>298</v>
      </c>
      <c r="E346" s="137"/>
      <c r="F346" s="137">
        <v>1</v>
      </c>
    </row>
    <row r="347" spans="1:6" x14ac:dyDescent="0.25">
      <c r="A347" s="135">
        <v>44398</v>
      </c>
      <c r="B347" s="136" t="s">
        <v>6</v>
      </c>
      <c r="C347" s="137" t="s">
        <v>288</v>
      </c>
      <c r="D347" s="137" t="s">
        <v>298</v>
      </c>
      <c r="E347" s="137"/>
      <c r="F347" s="137">
        <v>1</v>
      </c>
    </row>
    <row r="348" spans="1:6" x14ac:dyDescent="0.25">
      <c r="A348" s="135">
        <v>44399</v>
      </c>
      <c r="B348" s="136" t="s">
        <v>7</v>
      </c>
      <c r="C348" s="137" t="s">
        <v>288</v>
      </c>
      <c r="D348" s="137" t="s">
        <v>298</v>
      </c>
      <c r="E348" s="137"/>
      <c r="F348" s="137">
        <v>1</v>
      </c>
    </row>
    <row r="349" spans="1:6" x14ac:dyDescent="0.25">
      <c r="A349" s="135">
        <v>44400</v>
      </c>
      <c r="B349" s="136" t="s">
        <v>8</v>
      </c>
      <c r="C349" s="137" t="s">
        <v>288</v>
      </c>
      <c r="D349" s="137" t="s">
        <v>298</v>
      </c>
      <c r="E349" s="137"/>
      <c r="F349" s="137">
        <v>1</v>
      </c>
    </row>
    <row r="350" spans="1:6" x14ac:dyDescent="0.25">
      <c r="A350" s="135">
        <v>44401</v>
      </c>
      <c r="B350" s="136" t="s">
        <v>9</v>
      </c>
      <c r="C350" s="137"/>
      <c r="D350" s="137" t="s">
        <v>298</v>
      </c>
      <c r="E350" s="137"/>
      <c r="F350" s="137">
        <v>1</v>
      </c>
    </row>
    <row r="351" spans="1:6" x14ac:dyDescent="0.25">
      <c r="A351" s="135">
        <v>44402</v>
      </c>
      <c r="B351" s="136" t="s">
        <v>10</v>
      </c>
      <c r="C351" s="137"/>
      <c r="D351" s="137" t="s">
        <v>298</v>
      </c>
      <c r="E351" s="137"/>
      <c r="F351" s="137">
        <v>1</v>
      </c>
    </row>
    <row r="352" spans="1:6" x14ac:dyDescent="0.25">
      <c r="A352" s="135">
        <v>44403</v>
      </c>
      <c r="B352" s="136" t="s">
        <v>4</v>
      </c>
      <c r="C352" s="137" t="s">
        <v>288</v>
      </c>
      <c r="D352" s="137" t="s">
        <v>298</v>
      </c>
      <c r="E352" s="137"/>
      <c r="F352" s="137">
        <v>1</v>
      </c>
    </row>
    <row r="353" spans="1:6" x14ac:dyDescent="0.25">
      <c r="A353" s="135">
        <v>44404</v>
      </c>
      <c r="B353" s="136" t="s">
        <v>5</v>
      </c>
      <c r="C353" s="137" t="s">
        <v>288</v>
      </c>
      <c r="D353" s="137" t="s">
        <v>298</v>
      </c>
      <c r="E353" s="137"/>
      <c r="F353" s="137">
        <v>1</v>
      </c>
    </row>
    <row r="354" spans="1:6" x14ac:dyDescent="0.25">
      <c r="A354" s="135">
        <v>44405</v>
      </c>
      <c r="B354" s="136" t="s">
        <v>6</v>
      </c>
      <c r="C354" s="137" t="s">
        <v>288</v>
      </c>
      <c r="D354" s="137" t="s">
        <v>298</v>
      </c>
      <c r="E354" s="137"/>
      <c r="F354" s="137">
        <v>1</v>
      </c>
    </row>
    <row r="355" spans="1:6" x14ac:dyDescent="0.25">
      <c r="A355" s="135">
        <v>44406</v>
      </c>
      <c r="B355" s="136" t="s">
        <v>7</v>
      </c>
      <c r="C355" s="137" t="s">
        <v>288</v>
      </c>
      <c r="D355" s="137" t="s">
        <v>298</v>
      </c>
      <c r="E355" s="137"/>
      <c r="F355" s="137">
        <v>1</v>
      </c>
    </row>
    <row r="356" spans="1:6" x14ac:dyDescent="0.25">
      <c r="A356" s="135">
        <v>44407</v>
      </c>
      <c r="B356" s="136" t="s">
        <v>8</v>
      </c>
      <c r="C356" s="137" t="s">
        <v>288</v>
      </c>
      <c r="D356" s="137" t="s">
        <v>298</v>
      </c>
      <c r="E356" s="137"/>
      <c r="F356" s="137">
        <v>1</v>
      </c>
    </row>
    <row r="357" spans="1:6" x14ac:dyDescent="0.25">
      <c r="A357" s="135">
        <v>44408</v>
      </c>
      <c r="B357" s="136" t="s">
        <v>9</v>
      </c>
      <c r="C357" s="137"/>
      <c r="D357" s="137" t="s">
        <v>298</v>
      </c>
      <c r="E357" s="137"/>
      <c r="F357" s="137">
        <v>1</v>
      </c>
    </row>
    <row r="358" spans="1:6" x14ac:dyDescent="0.25">
      <c r="A358" s="135">
        <v>44409</v>
      </c>
      <c r="B358" s="136" t="s">
        <v>10</v>
      </c>
      <c r="C358" s="137"/>
      <c r="D358" s="137" t="s">
        <v>284</v>
      </c>
      <c r="E358" s="137"/>
      <c r="F358" s="137">
        <v>1</v>
      </c>
    </row>
    <row r="359" spans="1:6" x14ac:dyDescent="0.25">
      <c r="A359" s="135">
        <v>44410</v>
      </c>
      <c r="B359" s="136" t="s">
        <v>4</v>
      </c>
      <c r="C359" s="137" t="s">
        <v>289</v>
      </c>
      <c r="D359" s="137" t="s">
        <v>284</v>
      </c>
      <c r="E359" s="137"/>
      <c r="F359" s="137">
        <v>1</v>
      </c>
    </row>
    <row r="360" spans="1:6" x14ac:dyDescent="0.25">
      <c r="A360" s="135">
        <v>44411</v>
      </c>
      <c r="B360" s="136" t="s">
        <v>5</v>
      </c>
      <c r="C360" s="137" t="s">
        <v>289</v>
      </c>
      <c r="D360" s="137" t="s">
        <v>284</v>
      </c>
      <c r="E360" s="137"/>
      <c r="F360" s="137">
        <v>1</v>
      </c>
    </row>
    <row r="361" spans="1:6" x14ac:dyDescent="0.25">
      <c r="A361" s="135">
        <v>44412</v>
      </c>
      <c r="B361" s="136" t="s">
        <v>6</v>
      </c>
      <c r="C361" s="137" t="s">
        <v>289</v>
      </c>
      <c r="D361" s="137" t="s">
        <v>284</v>
      </c>
      <c r="E361" s="137"/>
      <c r="F361" s="137">
        <v>1</v>
      </c>
    </row>
    <row r="362" spans="1:6" x14ac:dyDescent="0.25">
      <c r="A362" s="135">
        <v>44413</v>
      </c>
      <c r="B362" s="136" t="s">
        <v>7</v>
      </c>
      <c r="C362" s="137" t="s">
        <v>289</v>
      </c>
      <c r="D362" s="137" t="s">
        <v>284</v>
      </c>
      <c r="E362" s="137"/>
      <c r="F362" s="137">
        <v>1</v>
      </c>
    </row>
    <row r="363" spans="1:6" x14ac:dyDescent="0.25">
      <c r="A363" s="135">
        <v>44414</v>
      </c>
      <c r="B363" s="136" t="s">
        <v>8</v>
      </c>
      <c r="C363" s="137" t="s">
        <v>289</v>
      </c>
      <c r="D363" s="137" t="s">
        <v>284</v>
      </c>
      <c r="E363" s="137"/>
      <c r="F363" s="137">
        <v>1</v>
      </c>
    </row>
    <row r="364" spans="1:6" x14ac:dyDescent="0.25">
      <c r="A364" s="135">
        <v>44415</v>
      </c>
      <c r="B364" s="136" t="s">
        <v>9</v>
      </c>
      <c r="C364" s="137"/>
      <c r="D364" s="137" t="s">
        <v>284</v>
      </c>
      <c r="E364" s="137"/>
      <c r="F364" s="137">
        <v>1</v>
      </c>
    </row>
    <row r="365" spans="1:6" x14ac:dyDescent="0.25">
      <c r="A365" s="135">
        <v>44416</v>
      </c>
      <c r="B365" s="136" t="s">
        <v>10</v>
      </c>
      <c r="C365" s="137"/>
      <c r="D365" s="137" t="s">
        <v>284</v>
      </c>
      <c r="E365" s="137"/>
      <c r="F365" s="137">
        <v>1</v>
      </c>
    </row>
    <row r="366" spans="1:6" x14ac:dyDescent="0.25">
      <c r="A366" s="135">
        <v>44417</v>
      </c>
      <c r="B366" s="136" t="s">
        <v>4</v>
      </c>
      <c r="C366" s="137" t="s">
        <v>289</v>
      </c>
      <c r="D366" s="137" t="s">
        <v>284</v>
      </c>
      <c r="E366" s="137"/>
      <c r="F366" s="137">
        <v>1</v>
      </c>
    </row>
    <row r="367" spans="1:6" x14ac:dyDescent="0.25">
      <c r="A367" s="135">
        <v>44418</v>
      </c>
      <c r="B367" s="136" t="s">
        <v>5</v>
      </c>
      <c r="C367" s="137" t="s">
        <v>289</v>
      </c>
      <c r="D367" s="137" t="s">
        <v>284</v>
      </c>
      <c r="E367" s="137"/>
      <c r="F367" s="137">
        <v>1</v>
      </c>
    </row>
    <row r="368" spans="1:6" x14ac:dyDescent="0.25">
      <c r="A368" s="135">
        <v>44419</v>
      </c>
      <c r="B368" s="136" t="s">
        <v>6</v>
      </c>
      <c r="C368" s="137" t="s">
        <v>289</v>
      </c>
      <c r="D368" s="137" t="s">
        <v>284</v>
      </c>
      <c r="E368" s="137"/>
      <c r="F368" s="137">
        <v>1</v>
      </c>
    </row>
    <row r="369" spans="1:8" x14ac:dyDescent="0.25">
      <c r="A369" s="135">
        <v>44420</v>
      </c>
      <c r="B369" s="136" t="s">
        <v>7</v>
      </c>
      <c r="C369" s="137" t="s">
        <v>289</v>
      </c>
      <c r="D369" s="137" t="s">
        <v>284</v>
      </c>
      <c r="E369" s="137"/>
      <c r="F369" s="137">
        <v>1</v>
      </c>
    </row>
    <row r="370" spans="1:8" x14ac:dyDescent="0.25">
      <c r="A370" s="135">
        <v>44421</v>
      </c>
      <c r="B370" s="136" t="s">
        <v>8</v>
      </c>
      <c r="C370" s="137" t="s">
        <v>289</v>
      </c>
      <c r="D370" s="137" t="s">
        <v>284</v>
      </c>
      <c r="E370" s="137"/>
      <c r="F370" s="137">
        <v>1</v>
      </c>
    </row>
    <row r="371" spans="1:8" x14ac:dyDescent="0.25">
      <c r="A371" s="135">
        <v>44422</v>
      </c>
      <c r="B371" s="136" t="s">
        <v>9</v>
      </c>
      <c r="C371" s="137"/>
      <c r="D371" s="137" t="s">
        <v>284</v>
      </c>
      <c r="E371" s="137"/>
      <c r="F371" s="137">
        <v>1</v>
      </c>
    </row>
    <row r="372" spans="1:8" x14ac:dyDescent="0.25">
      <c r="A372" s="135">
        <v>44423</v>
      </c>
      <c r="B372" s="136" t="s">
        <v>10</v>
      </c>
      <c r="C372" s="137"/>
      <c r="D372" s="137" t="s">
        <v>284</v>
      </c>
      <c r="E372" s="137"/>
      <c r="F372" s="137">
        <v>1</v>
      </c>
    </row>
    <row r="373" spans="1:8" hidden="1" x14ac:dyDescent="0.25">
      <c r="F373">
        <f>SUM(F2:F372)</f>
        <v>175</v>
      </c>
      <c r="H373">
        <f>SUM(F322:F372)</f>
        <v>51</v>
      </c>
    </row>
    <row r="375" spans="1:8" x14ac:dyDescent="0.25">
      <c r="F375">
        <f>F373-H373</f>
        <v>124</v>
      </c>
    </row>
  </sheetData>
  <autoFilter ref="A1:F373" xr:uid="{DF29E175-955E-4A47-9551-AB6FEEFD2A2E}">
    <filterColumn colId="5">
      <filters>
        <filter val="1"/>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sheetPr>
  <dimension ref="A1:BQ559"/>
  <sheetViews>
    <sheetView tabSelected="1" topLeftCell="B1" zoomScale="80" zoomScaleNormal="80" workbookViewId="0">
      <selection activeCell="U5" sqref="U5"/>
    </sheetView>
  </sheetViews>
  <sheetFormatPr defaultColWidth="8.81640625" defaultRowHeight="15" x14ac:dyDescent="0.25"/>
  <cols>
    <col min="1" max="1" width="8.81640625" style="31" hidden="1" customWidth="1"/>
    <col min="2" max="2" width="2" style="37" customWidth="1"/>
    <col min="3" max="3" width="10.7265625" style="43" customWidth="1"/>
    <col min="4" max="4" width="12.7265625" style="31" customWidth="1"/>
    <col min="5" max="5" width="4.453125" style="31" customWidth="1"/>
    <col min="6" max="6" width="10.81640625" style="31" customWidth="1"/>
    <col min="7" max="7" width="4.453125" style="31" customWidth="1"/>
    <col min="8" max="8" width="13.7265625" style="31" customWidth="1"/>
    <col min="9" max="9" width="4.453125" style="31" customWidth="1"/>
    <col min="10" max="10" width="12.54296875" style="31" customWidth="1"/>
    <col min="11" max="11" width="4.453125" style="31" customWidth="1"/>
    <col min="12" max="12" width="13.08984375" style="31" customWidth="1"/>
    <col min="13" max="13" width="5.08984375" style="31" customWidth="1"/>
    <col min="14" max="15" width="10.26953125" style="31" hidden="1" customWidth="1"/>
    <col min="16" max="16" width="12.81640625" style="31" hidden="1" customWidth="1"/>
    <col min="17" max="17" width="14.54296875" style="31" hidden="1" customWidth="1"/>
    <col min="18" max="18" width="19.453125" style="31" hidden="1" customWidth="1"/>
    <col min="19" max="19" width="16.36328125" style="31" hidden="1" customWidth="1"/>
    <col min="20" max="20" width="4" style="31" hidden="1" customWidth="1"/>
    <col min="21" max="21" width="31" style="31" customWidth="1"/>
    <col min="22" max="22" width="23.26953125" style="46" customWidth="1"/>
    <col min="23" max="23" width="28.08984375" style="46" customWidth="1"/>
    <col min="24" max="24" width="8.81640625" style="46" hidden="1" customWidth="1"/>
    <col min="25" max="25" width="14.7265625" style="46" hidden="1" customWidth="1"/>
    <col min="26" max="26" width="8.81640625" style="46" hidden="1" customWidth="1"/>
    <col min="27" max="27" width="10.26953125" style="46" hidden="1" customWidth="1"/>
    <col min="28" max="28" width="15.81640625" style="46" hidden="1" customWidth="1"/>
    <col min="29" max="30" width="8.81640625" style="46" hidden="1" customWidth="1"/>
    <col min="31" max="31" width="10.08984375" style="46" hidden="1" customWidth="1"/>
    <col min="32" max="33" width="26.08984375" style="46" hidden="1" customWidth="1"/>
    <col min="34" max="34" width="16.81640625" style="46" hidden="1" customWidth="1"/>
    <col min="35" max="35" width="8.81640625" style="46" hidden="1" customWidth="1"/>
    <col min="36" max="36" width="28.08984375" style="46" hidden="1" customWidth="1"/>
    <col min="37" max="37" width="16.7265625" style="46" hidden="1" customWidth="1"/>
    <col min="38" max="45" width="8.81640625" style="46" hidden="1" customWidth="1"/>
    <col min="46" max="46" width="10.26953125" style="46" hidden="1" customWidth="1"/>
    <col min="47" max="69" width="8.81640625" style="46" hidden="1" customWidth="1"/>
    <col min="70" max="79" width="8.81640625" style="46" customWidth="1"/>
    <col min="80" max="16384" width="8.81640625" style="46"/>
  </cols>
  <sheetData>
    <row r="1" spans="1:28" s="66" customFormat="1" ht="15.6" x14ac:dyDescent="0.3">
      <c r="A1" s="37"/>
      <c r="B1" s="37"/>
      <c r="C1" s="212" t="s">
        <v>370</v>
      </c>
      <c r="D1" s="213"/>
      <c r="E1" s="213"/>
      <c r="F1" s="213"/>
      <c r="G1" s="213"/>
      <c r="H1" s="213"/>
      <c r="I1" s="213"/>
      <c r="J1" s="213"/>
      <c r="K1" s="213"/>
      <c r="L1" s="213"/>
      <c r="M1" s="213"/>
      <c r="N1" s="213"/>
      <c r="O1" s="213"/>
      <c r="P1" s="213"/>
      <c r="Q1" s="213"/>
      <c r="R1" s="213"/>
      <c r="S1" s="165"/>
      <c r="T1" s="165"/>
      <c r="U1" s="37"/>
    </row>
    <row r="2" spans="1:28" s="66" customFormat="1" ht="31.5" customHeight="1" x14ac:dyDescent="0.3">
      <c r="A2" s="37"/>
      <c r="B2" s="37"/>
      <c r="C2" s="219"/>
      <c r="D2" s="220"/>
      <c r="E2" s="220"/>
      <c r="F2" s="220"/>
      <c r="G2" s="220"/>
      <c r="H2" s="220"/>
      <c r="I2" s="220"/>
      <c r="J2" s="220"/>
      <c r="K2" s="220"/>
      <c r="L2" s="220"/>
      <c r="M2" s="220"/>
      <c r="N2" s="220"/>
      <c r="O2" s="220"/>
      <c r="P2" s="167"/>
      <c r="Q2" s="167"/>
      <c r="R2" s="167"/>
      <c r="S2" s="167"/>
      <c r="T2" s="167"/>
      <c r="U2" s="171"/>
      <c r="V2" s="171"/>
      <c r="W2" s="171"/>
    </row>
    <row r="3" spans="1:28" s="66" customFormat="1" ht="16.2" thickBot="1" x14ac:dyDescent="0.35">
      <c r="A3" s="37"/>
      <c r="B3" s="37"/>
      <c r="C3" s="4"/>
      <c r="D3" s="38"/>
      <c r="E3" s="38"/>
      <c r="F3" s="38"/>
      <c r="G3" s="38"/>
      <c r="H3" s="218"/>
      <c r="I3" s="218"/>
      <c r="J3" s="218"/>
      <c r="K3" s="218"/>
      <c r="L3" s="218"/>
      <c r="M3" s="166"/>
      <c r="N3" s="166"/>
      <c r="O3" s="166"/>
      <c r="P3" s="171"/>
      <c r="Q3" s="171"/>
      <c r="R3" s="171"/>
      <c r="S3" s="171"/>
      <c r="T3" s="171"/>
      <c r="U3" s="171"/>
      <c r="V3" s="171"/>
      <c r="W3" s="171"/>
    </row>
    <row r="4" spans="1:28" s="66" customFormat="1" ht="16.5" customHeight="1" thickTop="1" thickBot="1" x14ac:dyDescent="0.35">
      <c r="A4" s="37"/>
      <c r="B4" s="37"/>
      <c r="C4" s="37"/>
      <c r="D4" s="37"/>
      <c r="E4" s="37"/>
      <c r="F4" s="38"/>
      <c r="G4" s="38"/>
      <c r="H4" s="214" t="s">
        <v>1</v>
      </c>
      <c r="I4" s="215"/>
      <c r="J4" s="215"/>
      <c r="K4" s="215"/>
      <c r="L4" s="215"/>
      <c r="M4" s="215"/>
      <c r="N4" s="216"/>
      <c r="O4" s="216"/>
      <c r="P4" s="216"/>
      <c r="Q4" s="216"/>
      <c r="R4" s="216"/>
      <c r="S4" s="216"/>
      <c r="T4" s="216"/>
      <c r="U4" s="217"/>
      <c r="V4" s="171"/>
      <c r="W4" s="171"/>
    </row>
    <row r="5" spans="1:28" ht="16.5" customHeight="1" thickTop="1" x14ac:dyDescent="0.3">
      <c r="C5" s="253" t="s">
        <v>201</v>
      </c>
      <c r="D5" s="254"/>
      <c r="E5" s="39"/>
      <c r="F5" s="38"/>
      <c r="G5" s="38"/>
      <c r="H5" s="223" t="s">
        <v>2</v>
      </c>
      <c r="I5" s="224"/>
      <c r="J5" s="225"/>
      <c r="K5" s="225"/>
      <c r="L5" s="225"/>
      <c r="M5" s="225"/>
      <c r="N5" s="225"/>
      <c r="O5" s="225"/>
      <c r="P5" s="169"/>
      <c r="Q5" s="169"/>
      <c r="R5" s="169"/>
      <c r="S5" s="169"/>
      <c r="T5" s="47"/>
      <c r="U5" s="19" t="s">
        <v>285</v>
      </c>
      <c r="V5" s="171"/>
      <c r="W5" s="171"/>
      <c r="X5" s="66"/>
      <c r="Y5" s="66"/>
      <c r="Z5" s="66"/>
      <c r="AA5" s="66"/>
      <c r="AB5" s="66"/>
    </row>
    <row r="6" spans="1:28" ht="16.5" customHeight="1" x14ac:dyDescent="0.3">
      <c r="C6" s="255"/>
      <c r="D6" s="256"/>
      <c r="E6" s="39"/>
      <c r="F6" s="38"/>
      <c r="G6" s="38"/>
      <c r="H6" s="226" t="s">
        <v>175</v>
      </c>
      <c r="I6" s="227"/>
      <c r="J6" s="228"/>
      <c r="K6" s="228"/>
      <c r="L6" s="228"/>
      <c r="M6" s="228"/>
      <c r="N6" s="228"/>
      <c r="O6" s="228"/>
      <c r="P6" s="170"/>
      <c r="Q6" s="170"/>
      <c r="R6" s="170"/>
      <c r="S6" s="170"/>
      <c r="T6" s="48"/>
      <c r="U6" s="20" t="s">
        <v>285</v>
      </c>
      <c r="V6" s="171"/>
      <c r="W6" s="145"/>
      <c r="X6" s="146"/>
      <c r="Y6" s="66"/>
      <c r="Z6" s="66"/>
      <c r="AA6" s="66"/>
      <c r="AB6" s="66"/>
    </row>
    <row r="7" spans="1:28" ht="16.5" customHeight="1" thickBot="1" x14ac:dyDescent="0.35">
      <c r="C7" s="257"/>
      <c r="D7" s="256"/>
      <c r="E7" s="39"/>
      <c r="F7" s="38"/>
      <c r="G7" s="38"/>
      <c r="H7" s="229" t="s">
        <v>167</v>
      </c>
      <c r="I7" s="221"/>
      <c r="J7" s="222"/>
      <c r="K7" s="222"/>
      <c r="L7" s="222"/>
      <c r="M7" s="222"/>
      <c r="N7" s="222"/>
      <c r="O7" s="222"/>
      <c r="P7" s="168"/>
      <c r="Q7" s="168"/>
      <c r="R7" s="168"/>
      <c r="S7" s="168"/>
      <c r="T7" s="49"/>
      <c r="U7" s="15" t="s">
        <v>273</v>
      </c>
      <c r="V7" s="171"/>
      <c r="W7" s="171"/>
      <c r="X7" s="66"/>
      <c r="Y7" s="66"/>
      <c r="Z7" s="66"/>
      <c r="AA7" s="66"/>
      <c r="AB7" s="66"/>
    </row>
    <row r="8" spans="1:28" ht="16.5" customHeight="1" thickTop="1" thickBot="1" x14ac:dyDescent="0.35">
      <c r="C8" s="257"/>
      <c r="D8" s="256"/>
      <c r="E8" s="39"/>
      <c r="F8" s="38"/>
      <c r="G8" s="38"/>
      <c r="H8" s="221"/>
      <c r="I8" s="221"/>
      <c r="J8" s="222"/>
      <c r="K8" s="222"/>
      <c r="L8" s="222"/>
      <c r="M8" s="222"/>
      <c r="N8" s="222"/>
      <c r="O8" s="222"/>
      <c r="P8" s="168"/>
      <c r="Q8" s="168"/>
      <c r="R8" s="168"/>
      <c r="S8" s="168"/>
      <c r="T8" s="49"/>
      <c r="U8" s="101"/>
      <c r="V8" s="171"/>
      <c r="W8" s="171"/>
      <c r="X8" s="66"/>
      <c r="Y8" s="66"/>
      <c r="Z8" s="66"/>
      <c r="AA8" s="66"/>
      <c r="AB8" s="66"/>
    </row>
    <row r="9" spans="1:28" ht="16.5" customHeight="1" thickTop="1" x14ac:dyDescent="0.3">
      <c r="C9" s="257"/>
      <c r="D9" s="256"/>
      <c r="E9" s="39"/>
      <c r="F9" s="38"/>
      <c r="G9" s="38"/>
      <c r="H9" s="271" t="s">
        <v>21</v>
      </c>
      <c r="I9" s="272"/>
      <c r="J9" s="273"/>
      <c r="K9" s="273"/>
      <c r="L9" s="273"/>
      <c r="M9" s="273"/>
      <c r="N9" s="273"/>
      <c r="O9" s="273"/>
      <c r="P9" s="174"/>
      <c r="Q9" s="174"/>
      <c r="R9" s="174"/>
      <c r="S9" s="174"/>
      <c r="T9" s="50"/>
      <c r="U9" s="16">
        <v>0</v>
      </c>
      <c r="V9" s="64"/>
      <c r="W9" s="64"/>
      <c r="X9" s="66"/>
      <c r="Y9" s="66"/>
      <c r="Z9" s="66"/>
      <c r="AA9" s="66"/>
      <c r="AB9" s="66"/>
    </row>
    <row r="10" spans="1:28" ht="16.5" customHeight="1" x14ac:dyDescent="0.3">
      <c r="C10" s="257"/>
      <c r="D10" s="256"/>
      <c r="E10" s="39"/>
      <c r="F10" s="38"/>
      <c r="G10" s="38"/>
      <c r="H10" s="226" t="s">
        <v>22</v>
      </c>
      <c r="I10" s="227"/>
      <c r="J10" s="228"/>
      <c r="K10" s="228"/>
      <c r="L10" s="228"/>
      <c r="M10" s="228"/>
      <c r="N10" s="228"/>
      <c r="O10" s="228"/>
      <c r="P10" s="170"/>
      <c r="Q10" s="170"/>
      <c r="R10" s="170"/>
      <c r="S10" s="170">
        <f>U9*7</f>
        <v>0</v>
      </c>
      <c r="T10" s="48"/>
      <c r="U10" s="26">
        <f>S10</f>
        <v>0</v>
      </c>
      <c r="V10" s="64"/>
      <c r="W10" s="66"/>
      <c r="X10" s="66"/>
      <c r="Y10" s="66"/>
      <c r="Z10" s="66"/>
      <c r="AA10" s="66"/>
      <c r="AB10" s="66"/>
    </row>
    <row r="11" spans="1:28" ht="16.5" customHeight="1" x14ac:dyDescent="0.3">
      <c r="C11" s="257"/>
      <c r="D11" s="256"/>
      <c r="E11" s="39"/>
      <c r="F11" s="38"/>
      <c r="G11" s="38"/>
      <c r="H11" s="226" t="s">
        <v>248</v>
      </c>
      <c r="I11" s="227"/>
      <c r="J11" s="228"/>
      <c r="K11" s="228"/>
      <c r="L11" s="228"/>
      <c r="M11" s="228"/>
      <c r="N11" s="228"/>
      <c r="O11" s="228"/>
      <c r="P11" s="170"/>
      <c r="Q11" s="170"/>
      <c r="R11" s="170"/>
      <c r="S11" s="170"/>
      <c r="T11" s="48"/>
      <c r="U11" s="26">
        <f>(U9/39)*7</f>
        <v>0</v>
      </c>
      <c r="V11" s="64"/>
      <c r="W11" s="66"/>
      <c r="X11" s="66"/>
      <c r="Y11" s="66"/>
      <c r="Z11" s="66"/>
      <c r="AA11" s="66"/>
      <c r="AB11" s="66"/>
    </row>
    <row r="12" spans="1:28" ht="16.5" customHeight="1" thickBot="1" x14ac:dyDescent="0.35">
      <c r="C12" s="258"/>
      <c r="D12" s="259"/>
      <c r="E12" s="39"/>
      <c r="F12" s="38"/>
      <c r="G12" s="38"/>
      <c r="H12" s="269" t="s">
        <v>19</v>
      </c>
      <c r="I12" s="270"/>
      <c r="J12" s="228"/>
      <c r="K12" s="228"/>
      <c r="L12" s="228"/>
      <c r="M12" s="228"/>
      <c r="N12" s="228"/>
      <c r="O12" s="228"/>
      <c r="P12" s="170"/>
      <c r="Q12" s="78">
        <f>VALUE(U12)</f>
        <v>44053</v>
      </c>
      <c r="R12" s="41">
        <f>Q12-1</f>
        <v>44052</v>
      </c>
      <c r="S12" s="170">
        <f>VALUE(Q13-Q12)+1</f>
        <v>371</v>
      </c>
      <c r="T12" s="48"/>
      <c r="U12" s="14">
        <v>44053</v>
      </c>
      <c r="V12" s="64"/>
      <c r="W12" s="66"/>
      <c r="X12" s="66"/>
      <c r="Y12" s="66"/>
      <c r="Z12" s="66"/>
      <c r="AA12" s="66"/>
      <c r="AB12" s="66"/>
    </row>
    <row r="13" spans="1:28" ht="16.5" customHeight="1" thickTop="1" thickBot="1" x14ac:dyDescent="0.35">
      <c r="C13" s="165"/>
      <c r="D13" s="37"/>
      <c r="E13" s="37"/>
      <c r="F13" s="38"/>
      <c r="G13" s="38"/>
      <c r="H13" s="264" t="s">
        <v>20</v>
      </c>
      <c r="I13" s="265"/>
      <c r="J13" s="228"/>
      <c r="K13" s="228"/>
      <c r="L13" s="228"/>
      <c r="M13" s="228"/>
      <c r="N13" s="228"/>
      <c r="O13" s="228"/>
      <c r="P13" s="170"/>
      <c r="Q13" s="78">
        <f>VALUE(U13)</f>
        <v>44423</v>
      </c>
      <c r="R13" s="41">
        <f>Q13+1</f>
        <v>44424</v>
      </c>
      <c r="S13" s="130">
        <f>IF(S12 &gt;320,320,S12)</f>
        <v>320</v>
      </c>
      <c r="T13" s="48"/>
      <c r="U13" s="14">
        <v>44423</v>
      </c>
      <c r="V13" s="64"/>
      <c r="W13" s="66"/>
      <c r="X13" s="66"/>
      <c r="Y13" s="66"/>
      <c r="Z13" s="66"/>
      <c r="AA13" s="66"/>
      <c r="AB13" s="66"/>
    </row>
    <row r="14" spans="1:28" ht="16.5" customHeight="1" x14ac:dyDescent="0.3">
      <c r="C14" s="274" t="s">
        <v>178</v>
      </c>
      <c r="D14" s="275"/>
      <c r="E14" s="22"/>
      <c r="F14" s="40"/>
      <c r="G14" s="40"/>
      <c r="H14" s="264" t="s">
        <v>23</v>
      </c>
      <c r="I14" s="265"/>
      <c r="J14" s="228"/>
      <c r="K14" s="228"/>
      <c r="L14" s="228"/>
      <c r="M14" s="228"/>
      <c r="N14" s="228"/>
      <c r="O14" s="228"/>
      <c r="P14" s="79" t="s">
        <v>157</v>
      </c>
      <c r="Q14" s="79">
        <f>AD213+AM559</f>
        <v>124</v>
      </c>
      <c r="R14" s="170">
        <f>VALUE(Q14/5)</f>
        <v>24.8</v>
      </c>
      <c r="S14" s="80">
        <f>S13-Q14</f>
        <v>196</v>
      </c>
      <c r="T14" s="51"/>
      <c r="U14" s="27">
        <f>(U10/195)*S14</f>
        <v>0</v>
      </c>
      <c r="V14" s="64"/>
      <c r="W14" s="66"/>
      <c r="X14" s="66"/>
      <c r="Y14" s="66"/>
      <c r="Z14" s="66"/>
      <c r="AA14" s="66"/>
      <c r="AB14" s="66"/>
    </row>
    <row r="15" spans="1:28" ht="16.5" customHeight="1" x14ac:dyDescent="0.3">
      <c r="C15" s="239">
        <v>44053</v>
      </c>
      <c r="D15" s="240"/>
      <c r="E15" s="25"/>
      <c r="F15" s="40"/>
      <c r="G15" s="40"/>
      <c r="H15" s="262" t="s">
        <v>18</v>
      </c>
      <c r="I15" s="263"/>
      <c r="J15" s="263"/>
      <c r="K15" s="263"/>
      <c r="L15" s="263"/>
      <c r="M15" s="263"/>
      <c r="N15" s="263"/>
      <c r="O15" s="263"/>
      <c r="P15" s="81"/>
      <c r="Q15" s="79"/>
      <c r="R15" s="170"/>
      <c r="S15" s="82"/>
      <c r="T15" s="52"/>
      <c r="U15" s="17"/>
      <c r="V15" s="64"/>
      <c r="W15" s="66"/>
      <c r="X15" s="66"/>
      <c r="Y15" s="66"/>
      <c r="Z15" s="66"/>
      <c r="AA15" s="66"/>
      <c r="AB15" s="66"/>
    </row>
    <row r="16" spans="1:28" ht="16.5" customHeight="1" thickBot="1" x14ac:dyDescent="0.35">
      <c r="C16" s="239">
        <v>44054</v>
      </c>
      <c r="D16" s="240"/>
      <c r="E16" s="25"/>
      <c r="F16" s="40"/>
      <c r="G16" s="40"/>
      <c r="H16" s="266" t="s">
        <v>176</v>
      </c>
      <c r="I16" s="267"/>
      <c r="J16" s="268"/>
      <c r="K16" s="268"/>
      <c r="L16" s="268"/>
      <c r="M16" s="268"/>
      <c r="N16" s="268"/>
      <c r="O16" s="268"/>
      <c r="P16" s="83"/>
      <c r="Q16" s="84"/>
      <c r="R16" s="168"/>
      <c r="S16" s="85"/>
      <c r="T16" s="53"/>
      <c r="U16" s="15"/>
      <c r="V16" s="64"/>
      <c r="W16" s="66"/>
      <c r="X16" s="66"/>
      <c r="Y16" s="66"/>
      <c r="Z16" s="66"/>
      <c r="AA16" s="66"/>
      <c r="AB16" s="66"/>
    </row>
    <row r="17" spans="1:41" ht="16.2" thickTop="1" x14ac:dyDescent="0.3">
      <c r="C17" s="239">
        <v>44155</v>
      </c>
      <c r="D17" s="240"/>
      <c r="E17" s="25"/>
      <c r="F17" s="41"/>
      <c r="G17" s="41"/>
      <c r="H17" s="260"/>
      <c r="I17" s="260"/>
      <c r="J17" s="261"/>
      <c r="K17" s="261"/>
      <c r="L17" s="261"/>
      <c r="M17" s="175"/>
      <c r="N17" s="175"/>
      <c r="O17" s="175"/>
      <c r="P17" s="166"/>
      <c r="Q17" s="166"/>
      <c r="R17" s="166"/>
      <c r="S17" s="166"/>
      <c r="T17" s="59"/>
      <c r="U17" s="42"/>
      <c r="V17" s="64"/>
      <c r="W17" s="66"/>
      <c r="X17" s="66"/>
      <c r="Y17" s="66"/>
      <c r="Z17" s="66"/>
      <c r="AA17" s="66"/>
      <c r="AB17" s="66"/>
    </row>
    <row r="18" spans="1:41" ht="16.2" thickBot="1" x14ac:dyDescent="0.35">
      <c r="C18" s="239">
        <v>44243</v>
      </c>
      <c r="D18" s="240"/>
      <c r="E18" s="25"/>
      <c r="F18" s="37"/>
      <c r="G18" s="37"/>
      <c r="H18" s="238"/>
      <c r="I18" s="238"/>
      <c r="J18" s="238"/>
      <c r="K18" s="238"/>
      <c r="L18" s="238"/>
      <c r="M18" s="172"/>
      <c r="N18" s="172"/>
      <c r="O18" s="172"/>
      <c r="P18" s="86"/>
      <c r="Q18" s="86"/>
      <c r="R18" s="86"/>
      <c r="S18" s="42"/>
      <c r="T18" s="60"/>
      <c r="U18" s="9"/>
      <c r="V18" s="64"/>
      <c r="W18" s="66"/>
      <c r="X18" s="66"/>
      <c r="Y18" s="66"/>
      <c r="Z18" s="66"/>
      <c r="AA18" s="66"/>
      <c r="AB18" s="66"/>
    </row>
    <row r="19" spans="1:41" ht="18.600000000000001" customHeight="1" thickTop="1" thickBot="1" x14ac:dyDescent="0.35">
      <c r="C19" s="246">
        <v>44244</v>
      </c>
      <c r="D19" s="247"/>
      <c r="E19" s="25"/>
      <c r="F19" s="37"/>
      <c r="G19" s="37"/>
      <c r="H19" s="234" t="s">
        <v>374</v>
      </c>
      <c r="I19" s="235"/>
      <c r="J19" s="236"/>
      <c r="K19" s="236"/>
      <c r="L19" s="236"/>
      <c r="M19" s="236"/>
      <c r="N19" s="236"/>
      <c r="O19" s="236"/>
      <c r="P19" s="87"/>
      <c r="Q19" s="88"/>
      <c r="R19" s="89"/>
      <c r="S19" s="90">
        <f>VALUE(U14)</f>
        <v>0</v>
      </c>
      <c r="T19" s="61"/>
      <c r="U19" s="44">
        <f>IF(Q12 &gt; R20,"",S19*0.02564)</f>
        <v>0</v>
      </c>
      <c r="V19" s="102"/>
      <c r="W19" s="66"/>
      <c r="X19" s="66"/>
      <c r="Y19" s="66"/>
      <c r="Z19" s="66"/>
      <c r="AA19" s="66"/>
      <c r="AB19" s="66"/>
    </row>
    <row r="20" spans="1:41" ht="16.8" thickTop="1" thickBot="1" x14ac:dyDescent="0.35">
      <c r="C20" s="248"/>
      <c r="D20" s="249"/>
      <c r="E20" s="25"/>
      <c r="F20" s="37"/>
      <c r="G20" s="37"/>
      <c r="H20" s="244" t="s">
        <v>179</v>
      </c>
      <c r="I20" s="245"/>
      <c r="J20" s="245"/>
      <c r="K20" s="245"/>
      <c r="L20" s="245"/>
      <c r="M20" s="245"/>
      <c r="N20" s="245"/>
      <c r="O20" s="245"/>
      <c r="P20" s="91"/>
      <c r="Q20" s="92"/>
      <c r="R20" s="93">
        <v>44244</v>
      </c>
      <c r="S20" s="94">
        <f>U19/7</f>
        <v>0</v>
      </c>
      <c r="T20" s="62"/>
      <c r="U20" s="45">
        <f>IF(Q12 &gt; R20,"",S20)</f>
        <v>0</v>
      </c>
      <c r="V20" s="102"/>
      <c r="W20" s="66"/>
      <c r="X20" s="66"/>
      <c r="Y20" s="66"/>
      <c r="Z20" s="66"/>
      <c r="AA20" s="66"/>
      <c r="AB20" s="66"/>
    </row>
    <row r="21" spans="1:41" s="54" customFormat="1" ht="16.8" thickTop="1" thickBot="1" x14ac:dyDescent="0.35">
      <c r="A21" s="33"/>
      <c r="B21" s="41"/>
      <c r="C21" s="248"/>
      <c r="D21" s="249"/>
      <c r="E21" s="41"/>
      <c r="F21" s="41"/>
      <c r="G21" s="41"/>
      <c r="H21" s="173"/>
      <c r="I21" s="173"/>
      <c r="J21" s="168"/>
      <c r="K21" s="168"/>
      <c r="L21" s="168"/>
      <c r="M21" s="168"/>
      <c r="N21" s="168"/>
      <c r="O21" s="168"/>
      <c r="P21" s="95"/>
      <c r="Q21" s="96"/>
      <c r="R21" s="97"/>
      <c r="S21" s="98"/>
      <c r="T21" s="63"/>
      <c r="U21" s="21"/>
      <c r="V21" s="102"/>
      <c r="W21" s="77"/>
      <c r="X21" s="77"/>
      <c r="Y21" s="77"/>
      <c r="Z21" s="77"/>
      <c r="AA21" s="77"/>
      <c r="AB21" s="77"/>
    </row>
    <row r="22" spans="1:41" ht="16.8" thickTop="1" thickBot="1" x14ac:dyDescent="0.35">
      <c r="C22" s="37"/>
      <c r="D22" s="37"/>
      <c r="E22" s="37"/>
      <c r="F22" s="37"/>
      <c r="G22" s="37"/>
      <c r="H22" s="241" t="s">
        <v>255</v>
      </c>
      <c r="I22" s="242"/>
      <c r="J22" s="222"/>
      <c r="K22" s="222"/>
      <c r="L22" s="222"/>
      <c r="M22" s="222"/>
      <c r="N22" s="222"/>
      <c r="O22" s="243"/>
      <c r="P22" s="95">
        <f>AQ42</f>
        <v>0</v>
      </c>
      <c r="Q22" s="96">
        <f>(P22*(S14/5))</f>
        <v>0</v>
      </c>
      <c r="R22" s="97">
        <f>(S14)-Q22</f>
        <v>196</v>
      </c>
      <c r="S22" s="98">
        <f>U14-(Q22*7)</f>
        <v>0</v>
      </c>
      <c r="T22" s="63"/>
      <c r="U22" s="23">
        <f>S22/R22</f>
        <v>0</v>
      </c>
      <c r="V22" s="102"/>
      <c r="W22" s="66"/>
      <c r="X22" s="66"/>
      <c r="Y22" s="66"/>
      <c r="Z22" s="66"/>
      <c r="AA22" s="66"/>
      <c r="AB22" s="66"/>
    </row>
    <row r="23" spans="1:41" ht="16.8" thickTop="1" thickBot="1" x14ac:dyDescent="0.35">
      <c r="C23" s="37"/>
      <c r="D23" s="37"/>
      <c r="E23" s="37"/>
      <c r="F23" s="37"/>
      <c r="G23" s="37"/>
      <c r="H23" s="11"/>
      <c r="I23" s="11"/>
      <c r="J23" s="170"/>
      <c r="K23" s="170"/>
      <c r="L23" s="170"/>
      <c r="M23" s="170"/>
      <c r="N23" s="170"/>
      <c r="O23" s="170"/>
      <c r="P23" s="12"/>
      <c r="Q23" s="13"/>
      <c r="R23" s="12"/>
      <c r="S23" s="41"/>
      <c r="T23" s="33"/>
      <c r="U23" s="18"/>
      <c r="V23" s="102"/>
      <c r="W23" s="66"/>
      <c r="X23" s="66"/>
      <c r="Y23" s="66"/>
      <c r="Z23" s="66"/>
      <c r="AA23" s="66"/>
      <c r="AB23" s="66"/>
      <c r="AO23" s="46" t="s">
        <v>187</v>
      </c>
    </row>
    <row r="24" spans="1:41" ht="34.200000000000003" customHeight="1" thickTop="1" thickBot="1" x14ac:dyDescent="0.35">
      <c r="C24" s="37"/>
      <c r="D24" s="37"/>
      <c r="E24" s="37"/>
      <c r="F24" s="37"/>
      <c r="G24" s="37"/>
      <c r="H24" s="251" t="s">
        <v>377</v>
      </c>
      <c r="I24" s="252"/>
      <c r="J24" s="252"/>
      <c r="K24" s="252"/>
      <c r="L24" s="252"/>
      <c r="M24" s="252"/>
      <c r="N24" s="252"/>
      <c r="O24" s="252"/>
      <c r="P24" s="252"/>
      <c r="Q24" s="160"/>
      <c r="R24" s="161" t="str">
        <f>VLOOKUP(U7,'Occasional Holidays'!$B$2:$C$175,2,FALSE)</f>
        <v>Date</v>
      </c>
      <c r="S24" s="162" t="str">
        <f>VLOOKUP(U7,'Occasional Holidays'!$B$2:$C$175,2,FALSE)</f>
        <v>Date</v>
      </c>
      <c r="T24" s="163"/>
      <c r="U24" s="128" t="str">
        <f>IF(R24 &lt;$Q$12,"",IF(R24&gt;$Q$13,"",R24))</f>
        <v/>
      </c>
      <c r="V24" s="102"/>
      <c r="W24" s="66"/>
      <c r="X24" s="66"/>
      <c r="Y24" s="66"/>
      <c r="Z24" s="66"/>
      <c r="AA24" s="66"/>
      <c r="AB24" s="66"/>
      <c r="AO24" s="46" t="s">
        <v>188</v>
      </c>
    </row>
    <row r="25" spans="1:41" ht="16.2" thickTop="1" x14ac:dyDescent="0.3">
      <c r="C25" s="37"/>
      <c r="D25" s="37"/>
      <c r="E25" s="37"/>
      <c r="F25" s="37"/>
      <c r="G25" s="37"/>
      <c r="H25" s="155"/>
      <c r="I25" s="155"/>
      <c r="J25" s="155"/>
      <c r="K25" s="155"/>
      <c r="L25" s="155"/>
      <c r="M25" s="155"/>
      <c r="N25" s="155"/>
      <c r="O25" s="155"/>
      <c r="P25" s="12"/>
      <c r="Q25" s="13"/>
      <c r="R25" s="156"/>
      <c r="S25" s="126"/>
      <c r="T25" s="127"/>
      <c r="U25" s="156"/>
      <c r="V25" s="102"/>
      <c r="W25" s="66"/>
      <c r="X25" s="66"/>
      <c r="Y25" s="66"/>
      <c r="Z25" s="66"/>
      <c r="AA25" s="66"/>
      <c r="AB25" s="66"/>
      <c r="AO25" s="46" t="s">
        <v>189</v>
      </c>
    </row>
    <row r="26" spans="1:41" ht="15.6" x14ac:dyDescent="0.3">
      <c r="C26" s="37"/>
      <c r="D26" s="37"/>
      <c r="E26" s="37"/>
      <c r="F26" s="37"/>
      <c r="G26" s="37"/>
      <c r="H26" s="157"/>
      <c r="I26" s="157"/>
      <c r="J26" s="38"/>
      <c r="K26" s="38"/>
      <c r="L26" s="38"/>
      <c r="M26" s="38"/>
      <c r="N26" s="38"/>
      <c r="O26" s="38"/>
      <c r="P26" s="12"/>
      <c r="Q26" s="13"/>
      <c r="R26" s="156"/>
      <c r="S26" s="158"/>
      <c r="T26" s="159"/>
      <c r="U26" s="156"/>
      <c r="V26" s="102"/>
      <c r="W26" s="66"/>
      <c r="X26" s="66"/>
      <c r="Y26" s="66"/>
      <c r="Z26" s="66"/>
      <c r="AA26" s="66"/>
      <c r="AB26" s="66"/>
      <c r="AO26" s="46" t="s">
        <v>190</v>
      </c>
    </row>
    <row r="27" spans="1:41" x14ac:dyDescent="0.25">
      <c r="C27" s="165"/>
      <c r="D27" s="37"/>
      <c r="E27" s="37"/>
      <c r="F27" s="37"/>
      <c r="G27" s="37"/>
      <c r="H27" s="37"/>
      <c r="I27" s="37"/>
      <c r="J27" s="37"/>
      <c r="K27" s="37"/>
      <c r="L27" s="37"/>
      <c r="M27" s="37"/>
      <c r="N27" s="37"/>
      <c r="O27" s="37"/>
      <c r="P27" s="37"/>
      <c r="Q27" s="37"/>
      <c r="R27" s="37"/>
      <c r="S27" s="37"/>
      <c r="U27" s="37"/>
      <c r="V27" s="66"/>
      <c r="W27" s="66"/>
      <c r="X27" s="66"/>
      <c r="Y27" s="66"/>
      <c r="Z27" s="66"/>
      <c r="AA27" s="66"/>
      <c r="AB27" s="66"/>
      <c r="AO27" s="46" t="s">
        <v>191</v>
      </c>
    </row>
    <row r="28" spans="1:41" ht="15.6" x14ac:dyDescent="0.3">
      <c r="C28" s="164" t="s">
        <v>171</v>
      </c>
      <c r="D28" s="28"/>
      <c r="E28" s="28"/>
      <c r="F28" s="28"/>
      <c r="G28" s="28"/>
      <c r="H28" s="28"/>
      <c r="I28" s="28"/>
      <c r="J28" s="28"/>
      <c r="K28" s="28"/>
      <c r="L28" s="28"/>
      <c r="M28" s="28"/>
      <c r="N28" s="28"/>
      <c r="O28" s="28"/>
      <c r="P28" s="28"/>
      <c r="Q28" s="28"/>
      <c r="R28" s="28"/>
      <c r="S28" s="28"/>
      <c r="T28" s="69"/>
      <c r="U28" s="37"/>
      <c r="V28" s="66"/>
      <c r="W28" s="66"/>
      <c r="X28" s="66"/>
      <c r="Y28" s="66"/>
      <c r="Z28" s="66"/>
      <c r="AA28" s="66"/>
      <c r="AB28" s="66"/>
    </row>
    <row r="29" spans="1:41" ht="15.6" x14ac:dyDescent="0.3">
      <c r="C29" s="164"/>
      <c r="D29" s="28" t="s">
        <v>172</v>
      </c>
      <c r="E29" s="28"/>
      <c r="F29" s="28"/>
      <c r="G29" s="28"/>
      <c r="H29" s="28"/>
      <c r="I29" s="28"/>
      <c r="J29" s="28"/>
      <c r="K29" s="28"/>
      <c r="L29" s="28"/>
      <c r="M29" s="28"/>
      <c r="N29" s="28"/>
      <c r="O29" s="28"/>
      <c r="P29" s="28"/>
      <c r="Q29" s="28"/>
      <c r="R29" s="28"/>
      <c r="S29" s="28"/>
      <c r="T29" s="69"/>
      <c r="U29" s="37"/>
      <c r="V29" s="66"/>
      <c r="W29" s="66"/>
      <c r="X29" s="66"/>
      <c r="Y29" s="66"/>
      <c r="Z29" s="66"/>
      <c r="AA29" s="66"/>
      <c r="AB29" s="66"/>
    </row>
    <row r="30" spans="1:41" ht="16.5" customHeight="1" x14ac:dyDescent="0.3">
      <c r="C30" s="164"/>
      <c r="D30" s="237" t="s">
        <v>174</v>
      </c>
      <c r="E30" s="237"/>
      <c r="F30" s="237"/>
      <c r="G30" s="237"/>
      <c r="H30" s="237"/>
      <c r="I30" s="237"/>
      <c r="J30" s="237"/>
      <c r="K30" s="237"/>
      <c r="L30" s="237"/>
      <c r="M30" s="237"/>
      <c r="N30" s="237"/>
      <c r="O30" s="237"/>
      <c r="P30" s="237"/>
      <c r="Q30" s="237"/>
      <c r="R30" s="237"/>
      <c r="S30" s="237"/>
      <c r="T30" s="70"/>
      <c r="U30" s="167"/>
      <c r="V30" s="66"/>
      <c r="W30" s="66"/>
      <c r="X30" s="66"/>
      <c r="Y30" s="66"/>
      <c r="Z30" s="66"/>
      <c r="AA30" s="66"/>
      <c r="AB30" s="66"/>
    </row>
    <row r="31" spans="1:41" ht="15" customHeight="1" x14ac:dyDescent="0.3">
      <c r="C31" s="164"/>
      <c r="D31" s="250" t="s">
        <v>265</v>
      </c>
      <c r="E31" s="250"/>
      <c r="F31" s="250"/>
      <c r="G31" s="250"/>
      <c r="H31" s="250"/>
      <c r="I31" s="250"/>
      <c r="J31" s="250"/>
      <c r="K31" s="250"/>
      <c r="L31" s="250"/>
      <c r="M31" s="250"/>
      <c r="N31" s="250"/>
      <c r="O31" s="250"/>
      <c r="P31" s="250"/>
      <c r="Q31" s="250"/>
      <c r="R31" s="250"/>
      <c r="S31" s="250"/>
      <c r="T31" s="71"/>
      <c r="U31" s="37"/>
      <c r="V31" s="66"/>
      <c r="W31" s="66"/>
      <c r="X31" s="66"/>
      <c r="Y31" s="66"/>
      <c r="Z31" s="66"/>
      <c r="AA31" s="66"/>
      <c r="AB31" s="66"/>
    </row>
    <row r="32" spans="1:41" ht="18" customHeight="1" x14ac:dyDescent="0.3">
      <c r="C32" s="164"/>
      <c r="D32" s="220"/>
      <c r="E32" s="220"/>
      <c r="F32" s="220"/>
      <c r="G32" s="220"/>
      <c r="H32" s="220"/>
      <c r="I32" s="220"/>
      <c r="J32" s="220"/>
      <c r="K32" s="220"/>
      <c r="L32" s="220"/>
      <c r="M32" s="220"/>
      <c r="N32" s="220"/>
      <c r="O32" s="220"/>
      <c r="P32" s="220"/>
      <c r="Q32" s="220"/>
      <c r="R32" s="220"/>
      <c r="S32" s="220"/>
      <c r="T32" s="72"/>
      <c r="U32" s="37"/>
      <c r="V32" s="66"/>
      <c r="W32" s="66"/>
      <c r="X32" s="66"/>
      <c r="Y32" s="66"/>
      <c r="Z32" s="66"/>
      <c r="AA32" s="66"/>
      <c r="AB32" s="66"/>
    </row>
    <row r="33" spans="1:46" ht="16.2" thickBot="1" x14ac:dyDescent="0.35">
      <c r="C33" s="37"/>
      <c r="D33" s="37"/>
      <c r="E33" s="37"/>
      <c r="F33" s="37"/>
      <c r="G33" s="37"/>
      <c r="H33" s="233"/>
      <c r="I33" s="233"/>
      <c r="J33" s="233"/>
      <c r="K33" s="233"/>
      <c r="L33" s="233"/>
      <c r="M33" s="171"/>
      <c r="N33" s="171"/>
      <c r="O33" s="171"/>
      <c r="P33" s="166"/>
      <c r="Q33" s="166"/>
      <c r="R33" s="166"/>
      <c r="S33" s="166"/>
      <c r="T33" s="166"/>
      <c r="U33" s="8"/>
      <c r="V33" s="64"/>
      <c r="W33" s="66"/>
      <c r="X33" s="66"/>
      <c r="Y33" s="66"/>
      <c r="Z33" s="66"/>
      <c r="AA33" s="66"/>
      <c r="AB33" s="66"/>
    </row>
    <row r="34" spans="1:46" ht="16.8" thickTop="1" thickBot="1" x14ac:dyDescent="0.35">
      <c r="C34" s="230" t="s">
        <v>173</v>
      </c>
      <c r="D34" s="231"/>
      <c r="E34" s="231"/>
      <c r="F34" s="231"/>
      <c r="G34" s="231"/>
      <c r="H34" s="231"/>
      <c r="I34" s="231"/>
      <c r="J34" s="231"/>
      <c r="K34" s="231"/>
      <c r="L34" s="231"/>
      <c r="M34" s="231"/>
      <c r="N34" s="231"/>
      <c r="O34" s="231"/>
      <c r="P34" s="231"/>
      <c r="Q34" s="231"/>
      <c r="R34" s="231"/>
      <c r="S34" s="231"/>
      <c r="T34" s="231"/>
      <c r="U34" s="232"/>
      <c r="V34" s="64"/>
      <c r="W34" s="66"/>
      <c r="X34" s="66"/>
      <c r="Y34" s="66"/>
      <c r="Z34" s="66"/>
      <c r="AA34" s="66"/>
      <c r="AB34" s="66"/>
    </row>
    <row r="35" spans="1:46" ht="32.4" thickTop="1" thickBot="1" x14ac:dyDescent="0.35">
      <c r="C35" s="7" t="s">
        <v>3</v>
      </c>
      <c r="D35" s="1" t="s">
        <v>4</v>
      </c>
      <c r="E35" s="1" t="s">
        <v>182</v>
      </c>
      <c r="F35" s="1" t="s">
        <v>5</v>
      </c>
      <c r="G35" s="1" t="s">
        <v>186</v>
      </c>
      <c r="H35" s="1" t="s">
        <v>6</v>
      </c>
      <c r="I35" s="1" t="s">
        <v>183</v>
      </c>
      <c r="J35" s="1" t="s">
        <v>7</v>
      </c>
      <c r="K35" s="1" t="s">
        <v>184</v>
      </c>
      <c r="L35" s="1" t="s">
        <v>8</v>
      </c>
      <c r="M35" s="1" t="s">
        <v>185</v>
      </c>
      <c r="N35" s="1" t="s">
        <v>9</v>
      </c>
      <c r="O35" s="1" t="s">
        <v>10</v>
      </c>
      <c r="P35" s="6" t="s">
        <v>11</v>
      </c>
      <c r="Q35" s="6" t="s">
        <v>169</v>
      </c>
      <c r="R35" s="6" t="s">
        <v>170</v>
      </c>
      <c r="S35" s="6" t="s">
        <v>15</v>
      </c>
      <c r="T35" s="37"/>
      <c r="U35" s="6" t="s">
        <v>16</v>
      </c>
      <c r="V35" s="1" t="s">
        <v>17</v>
      </c>
      <c r="W35" s="66"/>
      <c r="X35" s="66"/>
      <c r="Y35" s="66"/>
      <c r="Z35" s="66"/>
      <c r="AA35" s="66"/>
      <c r="AB35" s="66"/>
    </row>
    <row r="36" spans="1:46" ht="16.8" thickTop="1" thickBot="1" x14ac:dyDescent="0.35">
      <c r="A36" s="31">
        <f>VALUE(C36)</f>
        <v>44053</v>
      </c>
      <c r="C36" s="2">
        <v>44053</v>
      </c>
      <c r="D36" s="24">
        <v>0</v>
      </c>
      <c r="E36" s="24"/>
      <c r="F36" s="24">
        <v>0</v>
      </c>
      <c r="G36" s="24"/>
      <c r="H36" s="10">
        <v>0</v>
      </c>
      <c r="I36" s="10"/>
      <c r="J36" s="10">
        <v>0</v>
      </c>
      <c r="K36" s="10"/>
      <c r="L36" s="10">
        <v>0</v>
      </c>
      <c r="M36" s="10"/>
      <c r="N36" s="10">
        <v>0</v>
      </c>
      <c r="O36" s="10">
        <v>0</v>
      </c>
      <c r="P36" s="5">
        <f t="shared" ref="P36:P68" si="0">COUNTIF(D36:L36,"LSA")</f>
        <v>0</v>
      </c>
      <c r="Q36" s="5">
        <f>COUNTIF(D36:L36,"LHE")</f>
        <v>0</v>
      </c>
      <c r="R36" s="5">
        <f t="shared" ref="R36:R67" si="1">COUNTIF(D36:L36,"LSL")</f>
        <v>0</v>
      </c>
      <c r="S36" s="34">
        <f t="shared" ref="S36:S67" si="2">SUM(D36:O36)</f>
        <v>0</v>
      </c>
      <c r="U36" s="3">
        <f>U14-S36</f>
        <v>0</v>
      </c>
      <c r="V36" s="35"/>
      <c r="X36" s="66"/>
      <c r="Y36" s="64" t="s">
        <v>162</v>
      </c>
      <c r="Z36" s="66"/>
      <c r="AA36" s="66"/>
      <c r="AB36" s="66"/>
    </row>
    <row r="37" spans="1:46" ht="16.8" thickTop="1" thickBot="1" x14ac:dyDescent="0.35">
      <c r="A37" s="31">
        <f t="shared" ref="A37:A87" si="3">VALUE(C37)</f>
        <v>44060</v>
      </c>
      <c r="C37" s="2">
        <f t="shared" ref="C37:C68" si="4">C36+7</f>
        <v>44060</v>
      </c>
      <c r="D37" s="10">
        <v>0</v>
      </c>
      <c r="E37" s="10"/>
      <c r="F37" s="10">
        <v>0</v>
      </c>
      <c r="G37" s="10"/>
      <c r="H37" s="10">
        <v>0</v>
      </c>
      <c r="I37" s="10"/>
      <c r="J37" s="10">
        <v>0</v>
      </c>
      <c r="K37" s="10"/>
      <c r="L37" s="10">
        <v>0</v>
      </c>
      <c r="M37" s="10"/>
      <c r="N37" s="10">
        <v>0</v>
      </c>
      <c r="O37" s="10">
        <v>0</v>
      </c>
      <c r="P37" s="5">
        <f t="shared" si="0"/>
        <v>0</v>
      </c>
      <c r="Q37" s="5">
        <f t="shared" ref="Q37:Q87" si="5">COUNTIF(D37:L37,"LHE")</f>
        <v>0</v>
      </c>
      <c r="R37" s="5">
        <f t="shared" si="1"/>
        <v>0</v>
      </c>
      <c r="S37" s="34">
        <f t="shared" si="2"/>
        <v>0</v>
      </c>
      <c r="U37" s="3">
        <f t="shared" ref="U37:U68" si="6">U36-S37</f>
        <v>0</v>
      </c>
      <c r="V37" s="35"/>
      <c r="X37" s="66"/>
      <c r="Y37" s="64"/>
      <c r="Z37" s="66"/>
      <c r="AA37" s="66"/>
      <c r="AB37" s="66"/>
    </row>
    <row r="38" spans="1:46" ht="16.8" thickTop="1" thickBot="1" x14ac:dyDescent="0.35">
      <c r="A38" s="31">
        <f t="shared" si="3"/>
        <v>44067</v>
      </c>
      <c r="C38" s="2">
        <f t="shared" si="4"/>
        <v>44067</v>
      </c>
      <c r="D38" s="10">
        <v>0</v>
      </c>
      <c r="E38" s="10"/>
      <c r="F38" s="10">
        <v>0</v>
      </c>
      <c r="G38" s="10"/>
      <c r="H38" s="10">
        <v>0</v>
      </c>
      <c r="I38" s="10"/>
      <c r="J38" s="10">
        <v>0</v>
      </c>
      <c r="K38" s="10"/>
      <c r="L38" s="10">
        <v>0</v>
      </c>
      <c r="M38" s="10"/>
      <c r="N38" s="10">
        <v>0</v>
      </c>
      <c r="O38" s="10">
        <v>0</v>
      </c>
      <c r="P38" s="5">
        <f t="shared" si="0"/>
        <v>0</v>
      </c>
      <c r="Q38" s="5">
        <f t="shared" si="5"/>
        <v>0</v>
      </c>
      <c r="R38" s="5">
        <f t="shared" si="1"/>
        <v>0</v>
      </c>
      <c r="S38" s="34">
        <f t="shared" si="2"/>
        <v>0</v>
      </c>
      <c r="U38" s="3">
        <f t="shared" si="6"/>
        <v>0</v>
      </c>
      <c r="V38" s="35"/>
      <c r="X38" s="66"/>
      <c r="Y38" s="64"/>
      <c r="Z38" s="66"/>
      <c r="AA38" s="66"/>
      <c r="AB38" s="66" t="s">
        <v>160</v>
      </c>
      <c r="AC38" s="46" t="s">
        <v>165</v>
      </c>
      <c r="AD38" s="46" t="s">
        <v>166</v>
      </c>
      <c r="AH38" s="46" t="s">
        <v>161</v>
      </c>
    </row>
    <row r="39" spans="1:46" ht="16.8" thickTop="1" thickBot="1" x14ac:dyDescent="0.35">
      <c r="A39" s="31">
        <f t="shared" si="3"/>
        <v>44074</v>
      </c>
      <c r="C39" s="2">
        <f t="shared" si="4"/>
        <v>44074</v>
      </c>
      <c r="D39" s="10">
        <v>0</v>
      </c>
      <c r="E39" s="10"/>
      <c r="F39" s="10">
        <v>0</v>
      </c>
      <c r="G39" s="10"/>
      <c r="H39" s="10">
        <v>0</v>
      </c>
      <c r="I39" s="10"/>
      <c r="J39" s="10">
        <v>0</v>
      </c>
      <c r="K39" s="10"/>
      <c r="L39" s="10">
        <v>0</v>
      </c>
      <c r="M39" s="10"/>
      <c r="N39" s="10">
        <v>0</v>
      </c>
      <c r="O39" s="10">
        <v>0</v>
      </c>
      <c r="P39" s="5">
        <f t="shared" si="0"/>
        <v>0</v>
      </c>
      <c r="Q39" s="5">
        <f t="shared" si="5"/>
        <v>0</v>
      </c>
      <c r="R39" s="5">
        <f t="shared" si="1"/>
        <v>0</v>
      </c>
      <c r="S39" s="34">
        <f t="shared" si="2"/>
        <v>0</v>
      </c>
      <c r="U39" s="3">
        <f t="shared" si="6"/>
        <v>0</v>
      </c>
      <c r="V39" s="35"/>
      <c r="X39" s="66"/>
      <c r="Y39" s="64" t="s">
        <v>158</v>
      </c>
      <c r="Z39" s="66">
        <f>Q12</f>
        <v>44053</v>
      </c>
      <c r="AA39" s="182">
        <v>42602</v>
      </c>
      <c r="AB39" s="183">
        <v>44058</v>
      </c>
      <c r="AC39" s="46" t="str">
        <f t="shared" ref="AC39:AC70" si="7">IF($AB39&lt;$Z$39,"0",IF($AB39&lt;$Z$40,"1","0"))</f>
        <v>1</v>
      </c>
      <c r="AD39" s="46">
        <f>VALUE(AC39)</f>
        <v>1</v>
      </c>
      <c r="AE39" s="176">
        <v>44058</v>
      </c>
      <c r="AF39" s="46" t="s">
        <v>4</v>
      </c>
      <c r="AH39" s="46" t="s">
        <v>163</v>
      </c>
      <c r="AK39" s="46" t="s">
        <v>164</v>
      </c>
      <c r="AL39" s="46" t="str">
        <f t="shared" ref="AL39" si="8">IF(AH39&lt;&gt;$U$7,"0",IF(AK39&lt;$Z$39,"0",IF(AK39&lt;$Z$40,"1","0")))</f>
        <v>0</v>
      </c>
      <c r="AM39" s="46">
        <f t="shared" ref="AM39" si="9">VALUE(AL39)</f>
        <v>0</v>
      </c>
      <c r="AP39" s="46" t="s">
        <v>168</v>
      </c>
      <c r="AT39" s="46" t="s">
        <v>272</v>
      </c>
    </row>
    <row r="40" spans="1:46" ht="16.8" thickTop="1" thickBot="1" x14ac:dyDescent="0.35">
      <c r="A40" s="31">
        <f t="shared" si="3"/>
        <v>44081</v>
      </c>
      <c r="C40" s="2">
        <f t="shared" si="4"/>
        <v>44081</v>
      </c>
      <c r="D40" s="10">
        <v>0</v>
      </c>
      <c r="E40" s="10"/>
      <c r="F40" s="10">
        <v>0</v>
      </c>
      <c r="G40" s="10"/>
      <c r="H40" s="10">
        <v>0</v>
      </c>
      <c r="I40" s="10"/>
      <c r="J40" s="10">
        <v>0</v>
      </c>
      <c r="K40" s="10"/>
      <c r="L40" s="10">
        <v>0</v>
      </c>
      <c r="M40" s="10"/>
      <c r="N40" s="10">
        <v>0</v>
      </c>
      <c r="O40" s="10">
        <v>0</v>
      </c>
      <c r="P40" s="5">
        <f t="shared" si="0"/>
        <v>0</v>
      </c>
      <c r="Q40" s="5">
        <f t="shared" si="5"/>
        <v>0</v>
      </c>
      <c r="R40" s="5">
        <f t="shared" si="1"/>
        <v>0</v>
      </c>
      <c r="S40" s="34">
        <f t="shared" si="2"/>
        <v>0</v>
      </c>
      <c r="U40" s="3">
        <f t="shared" si="6"/>
        <v>0</v>
      </c>
      <c r="V40" s="35"/>
      <c r="Y40" s="32" t="s">
        <v>159</v>
      </c>
      <c r="Z40" s="46">
        <f>R13</f>
        <v>44424</v>
      </c>
      <c r="AA40" s="65">
        <v>42603</v>
      </c>
      <c r="AB40" s="177">
        <v>44059</v>
      </c>
      <c r="AC40" s="46" t="str">
        <f t="shared" si="7"/>
        <v>1</v>
      </c>
      <c r="AD40" s="46">
        <f t="shared" ref="AD40:AD101" si="10">VALUE(AC40)</f>
        <v>1</v>
      </c>
      <c r="AE40" s="176">
        <v>44059</v>
      </c>
      <c r="AF40" s="46" t="s">
        <v>5</v>
      </c>
      <c r="AG40" s="74"/>
      <c r="AH40" s="178" t="s">
        <v>38</v>
      </c>
      <c r="AI40" s="46" t="str">
        <f>IF(AH40 = $U$7,"y","n")</f>
        <v>n</v>
      </c>
      <c r="AJ40" s="179" t="s">
        <v>38</v>
      </c>
      <c r="AK40" s="180">
        <v>44239</v>
      </c>
      <c r="AL40" s="46" t="str">
        <f t="shared" ref="AL40:AL87" si="11">IF(AH40&lt;&gt;$U$7,"0",IF(AK40&lt;$Z$39,"0",IF(AK40&lt;$Z$40,"1","0")))</f>
        <v>0</v>
      </c>
      <c r="AM40" s="46">
        <f>VALUE(AL40)</f>
        <v>0</v>
      </c>
      <c r="AN40" s="46">
        <v>1</v>
      </c>
      <c r="AP40" s="46">
        <f>IF(U15 = "",0,1)</f>
        <v>0</v>
      </c>
      <c r="AQ40" s="46">
        <f>VALUE(AP40)</f>
        <v>0</v>
      </c>
      <c r="AT40" s="58">
        <v>42597</v>
      </c>
    </row>
    <row r="41" spans="1:46" ht="16.8" thickTop="1" thickBot="1" x14ac:dyDescent="0.35">
      <c r="A41" s="31">
        <f t="shared" si="3"/>
        <v>44088</v>
      </c>
      <c r="C41" s="2">
        <f t="shared" si="4"/>
        <v>44088</v>
      </c>
      <c r="D41" s="10">
        <v>0</v>
      </c>
      <c r="E41" s="10"/>
      <c r="F41" s="10">
        <v>0</v>
      </c>
      <c r="G41" s="10"/>
      <c r="H41" s="10">
        <v>0</v>
      </c>
      <c r="I41" s="10"/>
      <c r="J41" s="10">
        <v>0</v>
      </c>
      <c r="K41" s="10"/>
      <c r="L41" s="10">
        <v>0</v>
      </c>
      <c r="M41" s="10"/>
      <c r="N41" s="10">
        <v>0</v>
      </c>
      <c r="O41" s="10">
        <v>0</v>
      </c>
      <c r="P41" s="5">
        <f t="shared" si="0"/>
        <v>0</v>
      </c>
      <c r="Q41" s="5">
        <f t="shared" si="5"/>
        <v>0</v>
      </c>
      <c r="R41" s="5">
        <f t="shared" si="1"/>
        <v>0</v>
      </c>
      <c r="S41" s="34">
        <f t="shared" si="2"/>
        <v>0</v>
      </c>
      <c r="U41" s="3">
        <f t="shared" si="6"/>
        <v>0</v>
      </c>
      <c r="V41" s="35"/>
      <c r="Y41" s="32"/>
      <c r="AA41" s="65">
        <v>42609</v>
      </c>
      <c r="AB41" s="177">
        <v>44065</v>
      </c>
      <c r="AC41" s="46" t="str">
        <f t="shared" si="7"/>
        <v>1</v>
      </c>
      <c r="AD41" s="46">
        <f t="shared" si="10"/>
        <v>1</v>
      </c>
      <c r="AE41" s="176">
        <v>44065</v>
      </c>
      <c r="AF41" s="46" t="s">
        <v>6</v>
      </c>
      <c r="AG41" s="76"/>
      <c r="AH41" s="178" t="s">
        <v>38</v>
      </c>
      <c r="AI41" s="46" t="str">
        <f t="shared" ref="AI41:AI87" si="12">IF(AH41 = $U$7,"y","n")</f>
        <v>n</v>
      </c>
      <c r="AJ41" s="179" t="s">
        <v>38</v>
      </c>
      <c r="AK41" s="180">
        <v>44562</v>
      </c>
      <c r="AL41" s="46" t="str">
        <f t="shared" si="11"/>
        <v>0</v>
      </c>
      <c r="AM41" s="46">
        <f t="shared" ref="AM41:AM87" si="13">VALUE(AL41)</f>
        <v>0</v>
      </c>
      <c r="AN41" s="46">
        <v>2</v>
      </c>
      <c r="AP41" s="46">
        <f>IF(U16 = "",0,1)</f>
        <v>0</v>
      </c>
      <c r="AQ41" s="46">
        <f>VALUE(AP41)</f>
        <v>0</v>
      </c>
      <c r="AT41" s="58">
        <v>42598</v>
      </c>
    </row>
    <row r="42" spans="1:46" ht="16.8" thickTop="1" thickBot="1" x14ac:dyDescent="0.35">
      <c r="A42" s="31">
        <f t="shared" si="3"/>
        <v>44095</v>
      </c>
      <c r="C42" s="2">
        <f t="shared" si="4"/>
        <v>44095</v>
      </c>
      <c r="D42" s="10">
        <v>0</v>
      </c>
      <c r="E42" s="10"/>
      <c r="F42" s="10">
        <v>0</v>
      </c>
      <c r="G42" s="10"/>
      <c r="H42" s="10">
        <v>0</v>
      </c>
      <c r="I42" s="10"/>
      <c r="J42" s="10">
        <v>0</v>
      </c>
      <c r="K42" s="10"/>
      <c r="L42" s="10">
        <v>0</v>
      </c>
      <c r="M42" s="10"/>
      <c r="N42" s="10">
        <v>0</v>
      </c>
      <c r="O42" s="10">
        <v>0</v>
      </c>
      <c r="P42" s="5">
        <f t="shared" si="0"/>
        <v>0</v>
      </c>
      <c r="Q42" s="5">
        <f t="shared" si="5"/>
        <v>0</v>
      </c>
      <c r="R42" s="5">
        <f t="shared" si="1"/>
        <v>0</v>
      </c>
      <c r="S42" s="34">
        <f t="shared" si="2"/>
        <v>0</v>
      </c>
      <c r="U42" s="3">
        <f t="shared" si="6"/>
        <v>0</v>
      </c>
      <c r="V42" s="35"/>
      <c r="Y42" s="32"/>
      <c r="AA42" s="65">
        <v>42610</v>
      </c>
      <c r="AB42" s="177">
        <v>44066</v>
      </c>
      <c r="AC42" s="46" t="str">
        <f t="shared" si="7"/>
        <v>1</v>
      </c>
      <c r="AD42" s="46">
        <f t="shared" si="10"/>
        <v>1</v>
      </c>
      <c r="AE42" s="176">
        <v>44066</v>
      </c>
      <c r="AF42" s="46" t="s">
        <v>7</v>
      </c>
      <c r="AG42" s="74"/>
      <c r="AH42" s="178" t="s">
        <v>38</v>
      </c>
      <c r="AI42" s="46" t="str">
        <f t="shared" si="12"/>
        <v>n</v>
      </c>
      <c r="AJ42" s="179" t="s">
        <v>38</v>
      </c>
      <c r="AK42" s="180">
        <v>44562</v>
      </c>
      <c r="AL42" s="46" t="str">
        <f t="shared" si="11"/>
        <v>0</v>
      </c>
      <c r="AM42" s="46">
        <f t="shared" si="13"/>
        <v>0</v>
      </c>
      <c r="AN42" s="46">
        <v>3</v>
      </c>
      <c r="AQ42" s="46">
        <f>SUM(AQ40:AQ41)</f>
        <v>0</v>
      </c>
      <c r="AT42" s="58">
        <v>42599</v>
      </c>
    </row>
    <row r="43" spans="1:46" ht="16.8" thickTop="1" thickBot="1" x14ac:dyDescent="0.35">
      <c r="A43" s="31">
        <f t="shared" si="3"/>
        <v>44102</v>
      </c>
      <c r="C43" s="2">
        <f t="shared" si="4"/>
        <v>44102</v>
      </c>
      <c r="D43" s="10">
        <v>0</v>
      </c>
      <c r="E43" s="10"/>
      <c r="F43" s="10">
        <v>0</v>
      </c>
      <c r="G43" s="10"/>
      <c r="H43" s="10">
        <v>0</v>
      </c>
      <c r="I43" s="10"/>
      <c r="J43" s="10">
        <v>0</v>
      </c>
      <c r="K43" s="10"/>
      <c r="L43" s="10">
        <v>0</v>
      </c>
      <c r="M43" s="10"/>
      <c r="N43" s="10">
        <v>0</v>
      </c>
      <c r="O43" s="10">
        <v>0</v>
      </c>
      <c r="P43" s="5">
        <f t="shared" si="0"/>
        <v>0</v>
      </c>
      <c r="Q43" s="5">
        <f t="shared" si="5"/>
        <v>0</v>
      </c>
      <c r="R43" s="5">
        <f t="shared" si="1"/>
        <v>0</v>
      </c>
      <c r="S43" s="34">
        <f t="shared" si="2"/>
        <v>0</v>
      </c>
      <c r="U43" s="3">
        <f t="shared" si="6"/>
        <v>0</v>
      </c>
      <c r="V43" s="35"/>
      <c r="Y43" s="32"/>
      <c r="AA43" s="65">
        <v>42616</v>
      </c>
      <c r="AB43" s="177">
        <v>44072</v>
      </c>
      <c r="AC43" s="46" t="str">
        <f t="shared" si="7"/>
        <v>1</v>
      </c>
      <c r="AD43" s="46">
        <f t="shared" si="10"/>
        <v>1</v>
      </c>
      <c r="AE43" s="176">
        <v>44072</v>
      </c>
      <c r="AF43" s="46" t="s">
        <v>8</v>
      </c>
      <c r="AG43" s="76"/>
      <c r="AH43" s="178" t="s">
        <v>25</v>
      </c>
      <c r="AI43" s="46" t="str">
        <f t="shared" si="12"/>
        <v>n</v>
      </c>
      <c r="AJ43" s="178" t="s">
        <v>25</v>
      </c>
      <c r="AK43" s="181">
        <v>44239</v>
      </c>
      <c r="AL43" s="46" t="str">
        <f t="shared" si="11"/>
        <v>0</v>
      </c>
      <c r="AM43" s="46">
        <f t="shared" si="13"/>
        <v>0</v>
      </c>
      <c r="AN43" s="46">
        <v>1</v>
      </c>
      <c r="AT43" s="58">
        <v>42600</v>
      </c>
    </row>
    <row r="44" spans="1:46" ht="16.8" thickTop="1" thickBot="1" x14ac:dyDescent="0.35">
      <c r="A44" s="31">
        <f t="shared" si="3"/>
        <v>44109</v>
      </c>
      <c r="C44" s="2">
        <f t="shared" si="4"/>
        <v>44109</v>
      </c>
      <c r="D44" s="10">
        <v>0</v>
      </c>
      <c r="E44" s="10"/>
      <c r="F44" s="10">
        <v>0</v>
      </c>
      <c r="G44" s="10"/>
      <c r="H44" s="10">
        <v>0</v>
      </c>
      <c r="I44" s="10"/>
      <c r="J44" s="10">
        <v>0</v>
      </c>
      <c r="K44" s="10"/>
      <c r="L44" s="10">
        <v>0</v>
      </c>
      <c r="M44" s="10"/>
      <c r="N44" s="55">
        <v>0</v>
      </c>
      <c r="O44" s="55">
        <v>0</v>
      </c>
      <c r="P44" s="5">
        <f t="shared" si="0"/>
        <v>0</v>
      </c>
      <c r="Q44" s="5">
        <f t="shared" si="5"/>
        <v>0</v>
      </c>
      <c r="R44" s="5">
        <f t="shared" si="1"/>
        <v>0</v>
      </c>
      <c r="S44" s="34">
        <f t="shared" si="2"/>
        <v>0</v>
      </c>
      <c r="U44" s="3">
        <f t="shared" si="6"/>
        <v>0</v>
      </c>
      <c r="V44" s="35"/>
      <c r="Y44" s="32"/>
      <c r="AA44" s="65">
        <v>42617</v>
      </c>
      <c r="AB44" s="177">
        <v>44073</v>
      </c>
      <c r="AC44" s="46" t="str">
        <f t="shared" si="7"/>
        <v>1</v>
      </c>
      <c r="AD44" s="46">
        <f t="shared" si="10"/>
        <v>1</v>
      </c>
      <c r="AE44" s="176">
        <v>44073</v>
      </c>
      <c r="AF44" s="73"/>
      <c r="AG44" s="74"/>
      <c r="AH44" s="178" t="s">
        <v>25</v>
      </c>
      <c r="AI44" s="46" t="str">
        <f t="shared" si="12"/>
        <v>n</v>
      </c>
      <c r="AJ44" s="178" t="s">
        <v>25</v>
      </c>
      <c r="AK44" s="180">
        <v>44563</v>
      </c>
      <c r="AL44" s="46" t="str">
        <f t="shared" si="11"/>
        <v>0</v>
      </c>
      <c r="AM44" s="46">
        <f t="shared" si="13"/>
        <v>0</v>
      </c>
      <c r="AN44" s="46">
        <v>2</v>
      </c>
      <c r="AT44" s="58">
        <v>42601</v>
      </c>
    </row>
    <row r="45" spans="1:46" ht="16.8" thickTop="1" thickBot="1" x14ac:dyDescent="0.35">
      <c r="A45" s="31">
        <f t="shared" si="3"/>
        <v>44116</v>
      </c>
      <c r="C45" s="2">
        <f t="shared" si="4"/>
        <v>44116</v>
      </c>
      <c r="D45" s="29">
        <v>0</v>
      </c>
      <c r="E45" s="29"/>
      <c r="F45" s="29">
        <v>0</v>
      </c>
      <c r="G45" s="29"/>
      <c r="H45" s="29">
        <v>0</v>
      </c>
      <c r="I45" s="29"/>
      <c r="J45" s="29">
        <v>0</v>
      </c>
      <c r="K45" s="29"/>
      <c r="L45" s="29">
        <v>0</v>
      </c>
      <c r="M45" s="29"/>
      <c r="N45" s="55">
        <v>0</v>
      </c>
      <c r="O45" s="55">
        <v>0</v>
      </c>
      <c r="P45" s="5">
        <f t="shared" si="0"/>
        <v>0</v>
      </c>
      <c r="Q45" s="5">
        <f t="shared" si="5"/>
        <v>0</v>
      </c>
      <c r="R45" s="5">
        <f t="shared" si="1"/>
        <v>0</v>
      </c>
      <c r="S45" s="34">
        <f t="shared" si="2"/>
        <v>0</v>
      </c>
      <c r="U45" s="3">
        <f t="shared" si="6"/>
        <v>0</v>
      </c>
      <c r="V45" s="35"/>
      <c r="Y45" s="32"/>
      <c r="AA45" s="65">
        <v>42623</v>
      </c>
      <c r="AB45" s="177">
        <v>44079</v>
      </c>
      <c r="AC45" s="46" t="str">
        <f t="shared" si="7"/>
        <v>1</v>
      </c>
      <c r="AD45" s="46">
        <f t="shared" si="10"/>
        <v>1</v>
      </c>
      <c r="AE45" s="176">
        <v>44079</v>
      </c>
      <c r="AF45" s="75"/>
      <c r="AG45" s="76"/>
      <c r="AH45" s="178" t="s">
        <v>25</v>
      </c>
      <c r="AI45" s="46" t="str">
        <f t="shared" si="12"/>
        <v>n</v>
      </c>
      <c r="AJ45" s="178" t="s">
        <v>25</v>
      </c>
      <c r="AK45" s="180">
        <v>44563</v>
      </c>
      <c r="AL45" s="46" t="str">
        <f t="shared" si="11"/>
        <v>0</v>
      </c>
      <c r="AM45" s="46">
        <f t="shared" si="13"/>
        <v>0</v>
      </c>
      <c r="AN45" s="46">
        <v>3</v>
      </c>
      <c r="AT45" s="58">
        <v>42602</v>
      </c>
    </row>
    <row r="46" spans="1:46" ht="16.8" thickTop="1" thickBot="1" x14ac:dyDescent="0.35">
      <c r="A46" s="31">
        <f t="shared" si="3"/>
        <v>44123</v>
      </c>
      <c r="C46" s="2">
        <f t="shared" si="4"/>
        <v>44123</v>
      </c>
      <c r="D46" s="30">
        <v>0</v>
      </c>
      <c r="E46" s="30"/>
      <c r="F46" s="29">
        <v>0</v>
      </c>
      <c r="G46" s="29"/>
      <c r="H46" s="29">
        <v>0</v>
      </c>
      <c r="I46" s="29"/>
      <c r="J46" s="29">
        <v>0</v>
      </c>
      <c r="K46" s="29"/>
      <c r="L46" s="29">
        <v>0</v>
      </c>
      <c r="M46" s="29"/>
      <c r="N46" s="10">
        <v>0</v>
      </c>
      <c r="O46" s="10">
        <v>0</v>
      </c>
      <c r="P46" s="5">
        <f t="shared" si="0"/>
        <v>0</v>
      </c>
      <c r="Q46" s="5">
        <f t="shared" si="5"/>
        <v>0</v>
      </c>
      <c r="R46" s="5">
        <f t="shared" si="1"/>
        <v>0</v>
      </c>
      <c r="S46" s="34">
        <f t="shared" si="2"/>
        <v>0</v>
      </c>
      <c r="U46" s="3">
        <f t="shared" si="6"/>
        <v>0</v>
      </c>
      <c r="V46" s="35"/>
      <c r="Y46" s="32"/>
      <c r="AA46" s="65">
        <v>42624</v>
      </c>
      <c r="AB46" s="177">
        <v>44080</v>
      </c>
      <c r="AC46" s="46" t="str">
        <f t="shared" si="7"/>
        <v>1</v>
      </c>
      <c r="AD46" s="46">
        <f t="shared" si="10"/>
        <v>1</v>
      </c>
      <c r="AE46" s="176">
        <v>44080</v>
      </c>
      <c r="AF46" s="73"/>
      <c r="AG46" s="74"/>
      <c r="AH46" s="178" t="s">
        <v>331</v>
      </c>
      <c r="AI46" s="46" t="str">
        <f t="shared" si="12"/>
        <v>n</v>
      </c>
      <c r="AJ46" s="178" t="s">
        <v>331</v>
      </c>
      <c r="AK46" s="181">
        <v>44239</v>
      </c>
      <c r="AL46" s="46" t="str">
        <f t="shared" si="11"/>
        <v>0</v>
      </c>
      <c r="AM46" s="46">
        <f t="shared" si="13"/>
        <v>0</v>
      </c>
      <c r="AN46" s="46">
        <v>1</v>
      </c>
      <c r="AT46" s="58">
        <v>42603</v>
      </c>
    </row>
    <row r="47" spans="1:46" ht="16.8" thickTop="1" thickBot="1" x14ac:dyDescent="0.35">
      <c r="A47" s="31">
        <f t="shared" si="3"/>
        <v>44130</v>
      </c>
      <c r="C47" s="2">
        <f t="shared" si="4"/>
        <v>44130</v>
      </c>
      <c r="D47" s="10">
        <v>0</v>
      </c>
      <c r="E47" s="10"/>
      <c r="F47" s="10">
        <v>0</v>
      </c>
      <c r="G47" s="10"/>
      <c r="H47" s="10">
        <v>0</v>
      </c>
      <c r="I47" s="10"/>
      <c r="J47" s="10">
        <v>0</v>
      </c>
      <c r="K47" s="10"/>
      <c r="L47" s="10">
        <v>0</v>
      </c>
      <c r="M47" s="10"/>
      <c r="N47" s="10">
        <v>0</v>
      </c>
      <c r="O47" s="10">
        <v>0</v>
      </c>
      <c r="P47" s="5">
        <f t="shared" si="0"/>
        <v>0</v>
      </c>
      <c r="Q47" s="5">
        <f t="shared" si="5"/>
        <v>0</v>
      </c>
      <c r="R47" s="5">
        <f t="shared" si="1"/>
        <v>0</v>
      </c>
      <c r="S47" s="34">
        <f t="shared" si="2"/>
        <v>0</v>
      </c>
      <c r="U47" s="3">
        <f t="shared" si="6"/>
        <v>0</v>
      </c>
      <c r="V47" s="35"/>
      <c r="Y47" s="56"/>
      <c r="AA47" s="65">
        <v>42630</v>
      </c>
      <c r="AB47" s="177">
        <v>44086</v>
      </c>
      <c r="AC47" s="46" t="str">
        <f t="shared" si="7"/>
        <v>1</v>
      </c>
      <c r="AD47" s="46">
        <f>VALUE(AC47)</f>
        <v>1</v>
      </c>
      <c r="AE47" s="176">
        <v>44086</v>
      </c>
      <c r="AF47" s="75"/>
      <c r="AG47" s="76"/>
      <c r="AH47" s="178" t="s">
        <v>331</v>
      </c>
      <c r="AI47" s="46" t="str">
        <f t="shared" si="12"/>
        <v>n</v>
      </c>
      <c r="AJ47" s="178" t="s">
        <v>331</v>
      </c>
      <c r="AK47" s="180">
        <v>44564</v>
      </c>
      <c r="AL47" s="46" t="str">
        <f t="shared" si="11"/>
        <v>0</v>
      </c>
      <c r="AM47" s="46">
        <f t="shared" si="13"/>
        <v>0</v>
      </c>
      <c r="AN47" s="46">
        <v>2</v>
      </c>
      <c r="AT47" s="58">
        <v>42604</v>
      </c>
    </row>
    <row r="48" spans="1:46" ht="16.8" thickTop="1" thickBot="1" x14ac:dyDescent="0.35">
      <c r="A48" s="31">
        <f t="shared" si="3"/>
        <v>44137</v>
      </c>
      <c r="C48" s="2">
        <f t="shared" si="4"/>
        <v>44137</v>
      </c>
      <c r="D48" s="10">
        <v>0</v>
      </c>
      <c r="E48" s="10"/>
      <c r="F48" s="10">
        <v>0</v>
      </c>
      <c r="G48" s="10"/>
      <c r="H48" s="10">
        <v>0</v>
      </c>
      <c r="I48" s="10"/>
      <c r="J48" s="10">
        <v>0</v>
      </c>
      <c r="K48" s="10"/>
      <c r="L48" s="10">
        <v>0</v>
      </c>
      <c r="M48" s="10"/>
      <c r="N48" s="10">
        <v>0</v>
      </c>
      <c r="O48" s="10">
        <v>0</v>
      </c>
      <c r="P48" s="5">
        <f t="shared" si="0"/>
        <v>0</v>
      </c>
      <c r="Q48" s="5">
        <f t="shared" si="5"/>
        <v>0</v>
      </c>
      <c r="R48" s="5">
        <f t="shared" si="1"/>
        <v>0</v>
      </c>
      <c r="S48" s="34">
        <f t="shared" si="2"/>
        <v>0</v>
      </c>
      <c r="U48" s="3">
        <f t="shared" si="6"/>
        <v>0</v>
      </c>
      <c r="V48" s="35"/>
      <c r="Y48" s="56"/>
      <c r="AA48" s="65">
        <v>42631</v>
      </c>
      <c r="AB48" s="177">
        <v>44087</v>
      </c>
      <c r="AC48" s="46" t="str">
        <f t="shared" si="7"/>
        <v>1</v>
      </c>
      <c r="AD48" s="46">
        <f t="shared" si="10"/>
        <v>1</v>
      </c>
      <c r="AE48" s="176">
        <v>44087</v>
      </c>
      <c r="AF48" s="73"/>
      <c r="AG48" s="74"/>
      <c r="AH48" s="178" t="s">
        <v>331</v>
      </c>
      <c r="AI48" s="46" t="str">
        <f t="shared" si="12"/>
        <v>n</v>
      </c>
      <c r="AJ48" s="178" t="s">
        <v>331</v>
      </c>
      <c r="AK48" s="180">
        <v>44564</v>
      </c>
      <c r="AL48" s="46" t="str">
        <f t="shared" si="11"/>
        <v>0</v>
      </c>
      <c r="AM48" s="46">
        <f t="shared" si="13"/>
        <v>0</v>
      </c>
      <c r="AN48" s="46">
        <v>3</v>
      </c>
      <c r="AT48" s="58">
        <v>42605</v>
      </c>
    </row>
    <row r="49" spans="1:46" ht="16.8" thickTop="1" thickBot="1" x14ac:dyDescent="0.35">
      <c r="A49" s="31">
        <f t="shared" si="3"/>
        <v>44144</v>
      </c>
      <c r="C49" s="2">
        <f t="shared" si="4"/>
        <v>44144</v>
      </c>
      <c r="D49" s="10">
        <v>0</v>
      </c>
      <c r="E49" s="10"/>
      <c r="F49" s="10">
        <v>0</v>
      </c>
      <c r="G49" s="10"/>
      <c r="H49" s="10">
        <v>0</v>
      </c>
      <c r="I49" s="10"/>
      <c r="J49" s="10">
        <v>0</v>
      </c>
      <c r="K49" s="10"/>
      <c r="L49" s="10">
        <v>0</v>
      </c>
      <c r="M49" s="10"/>
      <c r="N49" s="10">
        <v>0</v>
      </c>
      <c r="O49" s="10">
        <v>0</v>
      </c>
      <c r="P49" s="5">
        <f t="shared" si="0"/>
        <v>0</v>
      </c>
      <c r="Q49" s="5">
        <f t="shared" si="5"/>
        <v>0</v>
      </c>
      <c r="R49" s="5">
        <f t="shared" si="1"/>
        <v>0</v>
      </c>
      <c r="S49" s="34">
        <f t="shared" si="2"/>
        <v>0</v>
      </c>
      <c r="U49" s="3">
        <f t="shared" si="6"/>
        <v>0</v>
      </c>
      <c r="V49" s="35"/>
      <c r="Y49" s="56"/>
      <c r="AA49" s="65">
        <v>42637</v>
      </c>
      <c r="AB49" s="177">
        <v>44093</v>
      </c>
      <c r="AC49" s="46" t="str">
        <f t="shared" si="7"/>
        <v>1</v>
      </c>
      <c r="AD49" s="46">
        <f t="shared" si="10"/>
        <v>1</v>
      </c>
      <c r="AE49" s="176">
        <v>44093</v>
      </c>
      <c r="AF49" s="75"/>
      <c r="AG49" s="76"/>
      <c r="AH49" s="178" t="s">
        <v>84</v>
      </c>
      <c r="AI49" s="46" t="str">
        <f t="shared" si="12"/>
        <v>n</v>
      </c>
      <c r="AJ49" s="178" t="s">
        <v>84</v>
      </c>
      <c r="AK49" s="181">
        <v>44239</v>
      </c>
      <c r="AL49" s="46" t="str">
        <f t="shared" si="11"/>
        <v>0</v>
      </c>
      <c r="AM49" s="46">
        <f t="shared" si="13"/>
        <v>0</v>
      </c>
      <c r="AN49" s="46">
        <v>1</v>
      </c>
      <c r="AT49" s="58">
        <v>42606</v>
      </c>
    </row>
    <row r="50" spans="1:46" ht="16.8" thickTop="1" thickBot="1" x14ac:dyDescent="0.35">
      <c r="A50" s="31">
        <f t="shared" si="3"/>
        <v>44151</v>
      </c>
      <c r="C50" s="2">
        <f t="shared" si="4"/>
        <v>44151</v>
      </c>
      <c r="D50" s="10">
        <v>0</v>
      </c>
      <c r="E50" s="10"/>
      <c r="F50" s="10">
        <v>0</v>
      </c>
      <c r="G50" s="10"/>
      <c r="H50" s="10">
        <v>0</v>
      </c>
      <c r="I50" s="10"/>
      <c r="J50" s="10">
        <v>0</v>
      </c>
      <c r="K50" s="10"/>
      <c r="L50" s="24">
        <v>0</v>
      </c>
      <c r="M50" s="24"/>
      <c r="N50" s="10">
        <v>0</v>
      </c>
      <c r="O50" s="10">
        <v>0</v>
      </c>
      <c r="P50" s="5">
        <f t="shared" si="0"/>
        <v>0</v>
      </c>
      <c r="Q50" s="5">
        <f t="shared" si="5"/>
        <v>0</v>
      </c>
      <c r="R50" s="5">
        <f t="shared" si="1"/>
        <v>0</v>
      </c>
      <c r="S50" s="34">
        <f t="shared" si="2"/>
        <v>0</v>
      </c>
      <c r="U50" s="3">
        <f t="shared" si="6"/>
        <v>0</v>
      </c>
      <c r="V50" s="35"/>
      <c r="Y50" s="32"/>
      <c r="AA50" s="65">
        <v>42638</v>
      </c>
      <c r="AB50" s="177">
        <v>44094</v>
      </c>
      <c r="AC50" s="46" t="str">
        <f t="shared" si="7"/>
        <v>1</v>
      </c>
      <c r="AD50" s="46">
        <f t="shared" si="10"/>
        <v>1</v>
      </c>
      <c r="AE50" s="176">
        <v>44094</v>
      </c>
      <c r="AF50" s="73"/>
      <c r="AG50" s="74"/>
      <c r="AH50" s="178" t="s">
        <v>84</v>
      </c>
      <c r="AI50" s="46" t="str">
        <f t="shared" si="12"/>
        <v>n</v>
      </c>
      <c r="AJ50" s="178" t="s">
        <v>84</v>
      </c>
      <c r="AK50" s="180">
        <v>44565</v>
      </c>
      <c r="AL50" s="46" t="str">
        <f t="shared" si="11"/>
        <v>0</v>
      </c>
      <c r="AM50" s="46">
        <f t="shared" si="13"/>
        <v>0</v>
      </c>
      <c r="AN50" s="46">
        <v>2</v>
      </c>
      <c r="AT50" s="58">
        <v>42607</v>
      </c>
    </row>
    <row r="51" spans="1:46" ht="16.8" thickTop="1" thickBot="1" x14ac:dyDescent="0.35">
      <c r="A51" s="31">
        <f t="shared" si="3"/>
        <v>44158</v>
      </c>
      <c r="C51" s="2">
        <f t="shared" si="4"/>
        <v>44158</v>
      </c>
      <c r="D51" s="10">
        <v>0</v>
      </c>
      <c r="E51" s="10"/>
      <c r="F51" s="10">
        <v>0</v>
      </c>
      <c r="G51" s="10"/>
      <c r="H51" s="10">
        <v>0</v>
      </c>
      <c r="I51" s="10"/>
      <c r="J51" s="10">
        <v>0</v>
      </c>
      <c r="K51" s="10"/>
      <c r="L51" s="10">
        <v>0</v>
      </c>
      <c r="M51" s="10"/>
      <c r="N51" s="10">
        <v>0</v>
      </c>
      <c r="O51" s="10">
        <v>0</v>
      </c>
      <c r="P51" s="5">
        <f t="shared" si="0"/>
        <v>0</v>
      </c>
      <c r="Q51" s="5">
        <f t="shared" si="5"/>
        <v>0</v>
      </c>
      <c r="R51" s="5">
        <f t="shared" si="1"/>
        <v>0</v>
      </c>
      <c r="S51" s="34">
        <f t="shared" si="2"/>
        <v>0</v>
      </c>
      <c r="U51" s="3">
        <f t="shared" si="6"/>
        <v>0</v>
      </c>
      <c r="V51" s="35"/>
      <c r="Y51" s="32"/>
      <c r="AA51" s="65">
        <v>42644</v>
      </c>
      <c r="AB51" s="177">
        <v>44100</v>
      </c>
      <c r="AC51" s="46" t="str">
        <f t="shared" si="7"/>
        <v>1</v>
      </c>
      <c r="AD51" s="46">
        <f t="shared" si="10"/>
        <v>1</v>
      </c>
      <c r="AE51" s="176">
        <v>44100</v>
      </c>
      <c r="AF51" s="75"/>
      <c r="AG51" s="76"/>
      <c r="AH51" s="178" t="s">
        <v>84</v>
      </c>
      <c r="AI51" s="46" t="str">
        <f t="shared" si="12"/>
        <v>n</v>
      </c>
      <c r="AJ51" s="178" t="s">
        <v>84</v>
      </c>
      <c r="AK51" s="180">
        <v>44565</v>
      </c>
      <c r="AL51" s="46" t="str">
        <f t="shared" si="11"/>
        <v>0</v>
      </c>
      <c r="AM51" s="46">
        <f t="shared" si="13"/>
        <v>0</v>
      </c>
      <c r="AN51" s="46">
        <v>3</v>
      </c>
      <c r="AT51" s="58">
        <v>42608</v>
      </c>
    </row>
    <row r="52" spans="1:46" ht="16.8" thickTop="1" thickBot="1" x14ac:dyDescent="0.35">
      <c r="A52" s="31">
        <f t="shared" si="3"/>
        <v>44165</v>
      </c>
      <c r="C52" s="2">
        <f t="shared" si="4"/>
        <v>44165</v>
      </c>
      <c r="D52" s="10">
        <v>0</v>
      </c>
      <c r="E52" s="10"/>
      <c r="F52" s="10">
        <v>0</v>
      </c>
      <c r="G52" s="10"/>
      <c r="H52" s="10">
        <v>0</v>
      </c>
      <c r="I52" s="10"/>
      <c r="J52" s="10">
        <v>0</v>
      </c>
      <c r="K52" s="10"/>
      <c r="L52" s="10">
        <v>0</v>
      </c>
      <c r="M52" s="10"/>
      <c r="N52" s="10">
        <v>0</v>
      </c>
      <c r="O52" s="10">
        <v>0</v>
      </c>
      <c r="P52" s="5">
        <f t="shared" si="0"/>
        <v>0</v>
      </c>
      <c r="Q52" s="5">
        <f t="shared" si="5"/>
        <v>0</v>
      </c>
      <c r="R52" s="5">
        <f t="shared" si="1"/>
        <v>0</v>
      </c>
      <c r="S52" s="34">
        <f t="shared" si="2"/>
        <v>0</v>
      </c>
      <c r="U52" s="3">
        <f t="shared" si="6"/>
        <v>0</v>
      </c>
      <c r="V52" s="35"/>
      <c r="Y52" s="57"/>
      <c r="AA52" s="65">
        <v>42645</v>
      </c>
      <c r="AB52" s="177">
        <v>44101</v>
      </c>
      <c r="AC52" s="46" t="str">
        <f t="shared" si="7"/>
        <v>1</v>
      </c>
      <c r="AD52" s="46">
        <f t="shared" si="10"/>
        <v>1</v>
      </c>
      <c r="AE52" s="176">
        <v>44101</v>
      </c>
      <c r="AF52" s="73"/>
      <c r="AG52" s="74"/>
      <c r="AH52" s="178" t="s">
        <v>35</v>
      </c>
      <c r="AI52" s="46" t="str">
        <f t="shared" si="12"/>
        <v>n</v>
      </c>
      <c r="AJ52" s="178" t="s">
        <v>35</v>
      </c>
      <c r="AK52" s="181">
        <v>44354</v>
      </c>
      <c r="AL52" s="46" t="str">
        <f t="shared" si="11"/>
        <v>0</v>
      </c>
      <c r="AM52" s="46">
        <f t="shared" si="13"/>
        <v>0</v>
      </c>
      <c r="AN52" s="46">
        <v>1</v>
      </c>
      <c r="AT52" s="58">
        <v>42609</v>
      </c>
    </row>
    <row r="53" spans="1:46" ht="16.8" thickTop="1" thickBot="1" x14ac:dyDescent="0.35">
      <c r="A53" s="31">
        <f t="shared" si="3"/>
        <v>44172</v>
      </c>
      <c r="C53" s="2">
        <f t="shared" si="4"/>
        <v>44172</v>
      </c>
      <c r="D53" s="10">
        <v>0</v>
      </c>
      <c r="E53" s="10"/>
      <c r="F53" s="10">
        <v>0</v>
      </c>
      <c r="G53" s="10"/>
      <c r="H53" s="10">
        <v>0</v>
      </c>
      <c r="I53" s="10"/>
      <c r="J53" s="10">
        <v>0</v>
      </c>
      <c r="K53" s="10"/>
      <c r="L53" s="10">
        <v>0</v>
      </c>
      <c r="M53" s="10"/>
      <c r="N53" s="10">
        <v>0</v>
      </c>
      <c r="O53" s="10">
        <v>0</v>
      </c>
      <c r="P53" s="5">
        <f t="shared" si="0"/>
        <v>0</v>
      </c>
      <c r="Q53" s="5">
        <f t="shared" si="5"/>
        <v>0</v>
      </c>
      <c r="R53" s="5">
        <f t="shared" si="1"/>
        <v>0</v>
      </c>
      <c r="S53" s="34">
        <f t="shared" si="2"/>
        <v>0</v>
      </c>
      <c r="U53" s="3">
        <f t="shared" si="6"/>
        <v>0</v>
      </c>
      <c r="V53" s="35"/>
      <c r="Y53" s="32"/>
      <c r="AA53" s="65">
        <v>42651</v>
      </c>
      <c r="AB53" s="177">
        <v>44107</v>
      </c>
      <c r="AC53" s="46" t="str">
        <f t="shared" si="7"/>
        <v>1</v>
      </c>
      <c r="AD53" s="46">
        <f t="shared" si="10"/>
        <v>1</v>
      </c>
      <c r="AE53" s="176">
        <v>44107</v>
      </c>
      <c r="AF53" s="75"/>
      <c r="AG53" s="76"/>
      <c r="AH53" s="178" t="s">
        <v>35</v>
      </c>
      <c r="AI53" s="46" t="str">
        <f t="shared" si="12"/>
        <v>n</v>
      </c>
      <c r="AJ53" s="178" t="s">
        <v>35</v>
      </c>
      <c r="AK53" s="180">
        <v>44566</v>
      </c>
      <c r="AL53" s="46" t="str">
        <f t="shared" si="11"/>
        <v>0</v>
      </c>
      <c r="AM53" s="46">
        <f t="shared" si="13"/>
        <v>0</v>
      </c>
      <c r="AN53" s="46">
        <v>2</v>
      </c>
      <c r="AT53" s="58">
        <v>42610</v>
      </c>
    </row>
    <row r="54" spans="1:46" ht="16.8" thickTop="1" thickBot="1" x14ac:dyDescent="0.35">
      <c r="A54" s="31">
        <f t="shared" si="3"/>
        <v>44179</v>
      </c>
      <c r="C54" s="2">
        <f t="shared" si="4"/>
        <v>44179</v>
      </c>
      <c r="D54" s="10">
        <v>0</v>
      </c>
      <c r="E54" s="10"/>
      <c r="F54" s="10">
        <v>0</v>
      </c>
      <c r="G54" s="10"/>
      <c r="H54" s="10">
        <v>0</v>
      </c>
      <c r="I54" s="10"/>
      <c r="J54" s="10">
        <v>0</v>
      </c>
      <c r="K54" s="10"/>
      <c r="L54" s="10">
        <v>0</v>
      </c>
      <c r="M54" s="10"/>
      <c r="N54" s="55">
        <v>0</v>
      </c>
      <c r="O54" s="55">
        <v>0</v>
      </c>
      <c r="P54" s="5">
        <f t="shared" si="0"/>
        <v>0</v>
      </c>
      <c r="Q54" s="5">
        <f t="shared" si="5"/>
        <v>0</v>
      </c>
      <c r="R54" s="5">
        <f t="shared" si="1"/>
        <v>0</v>
      </c>
      <c r="S54" s="34">
        <f t="shared" si="2"/>
        <v>0</v>
      </c>
      <c r="U54" s="3">
        <f t="shared" si="6"/>
        <v>0</v>
      </c>
      <c r="V54" s="35"/>
      <c r="Y54" s="32"/>
      <c r="AA54" s="65">
        <v>42652</v>
      </c>
      <c r="AB54" s="177">
        <v>44108</v>
      </c>
      <c r="AC54" s="46" t="str">
        <f t="shared" si="7"/>
        <v>1</v>
      </c>
      <c r="AD54" s="46">
        <f t="shared" si="10"/>
        <v>1</v>
      </c>
      <c r="AE54" s="176">
        <v>44108</v>
      </c>
      <c r="AF54" s="73"/>
      <c r="AG54" s="74"/>
      <c r="AH54" s="178" t="s">
        <v>35</v>
      </c>
      <c r="AI54" s="46" t="str">
        <f t="shared" si="12"/>
        <v>n</v>
      </c>
      <c r="AJ54" s="178" t="s">
        <v>35</v>
      </c>
      <c r="AK54" s="180">
        <v>44566</v>
      </c>
      <c r="AL54" s="46" t="str">
        <f t="shared" si="11"/>
        <v>0</v>
      </c>
      <c r="AM54" s="46">
        <f t="shared" si="13"/>
        <v>0</v>
      </c>
      <c r="AN54" s="46">
        <v>3</v>
      </c>
      <c r="AT54" s="58">
        <v>42611</v>
      </c>
    </row>
    <row r="55" spans="1:46" ht="16.8" thickTop="1" thickBot="1" x14ac:dyDescent="0.35">
      <c r="A55" s="31">
        <f t="shared" si="3"/>
        <v>44186</v>
      </c>
      <c r="C55" s="2">
        <f t="shared" si="4"/>
        <v>44186</v>
      </c>
      <c r="D55" s="29">
        <v>0</v>
      </c>
      <c r="E55" s="29"/>
      <c r="F55" s="29">
        <v>0</v>
      </c>
      <c r="G55" s="29"/>
      <c r="H55" s="29">
        <v>0</v>
      </c>
      <c r="I55" s="29"/>
      <c r="J55" s="29">
        <v>0</v>
      </c>
      <c r="K55" s="29"/>
      <c r="L55" s="29">
        <v>0</v>
      </c>
      <c r="M55" s="29"/>
      <c r="N55" s="55">
        <v>0</v>
      </c>
      <c r="O55" s="55">
        <v>0</v>
      </c>
      <c r="P55" s="5">
        <f t="shared" si="0"/>
        <v>0</v>
      </c>
      <c r="Q55" s="5">
        <f t="shared" si="5"/>
        <v>0</v>
      </c>
      <c r="R55" s="5">
        <f t="shared" si="1"/>
        <v>0</v>
      </c>
      <c r="S55" s="34">
        <f t="shared" si="2"/>
        <v>0</v>
      </c>
      <c r="U55" s="3">
        <f t="shared" si="6"/>
        <v>0</v>
      </c>
      <c r="V55" s="35"/>
      <c r="Y55" s="32"/>
      <c r="AA55" s="65">
        <v>42653</v>
      </c>
      <c r="AB55" s="177">
        <v>44114</v>
      </c>
      <c r="AC55" s="46" t="str">
        <f t="shared" si="7"/>
        <v>1</v>
      </c>
      <c r="AD55" s="46">
        <f t="shared" si="10"/>
        <v>1</v>
      </c>
      <c r="AE55" s="176">
        <v>44114</v>
      </c>
      <c r="AF55" s="75"/>
      <c r="AG55" s="76"/>
      <c r="AH55" s="178" t="s">
        <v>332</v>
      </c>
      <c r="AI55" s="46" t="str">
        <f t="shared" si="12"/>
        <v>n</v>
      </c>
      <c r="AJ55" s="178" t="s">
        <v>332</v>
      </c>
      <c r="AK55" s="181">
        <v>44354</v>
      </c>
      <c r="AL55" s="46" t="str">
        <f t="shared" si="11"/>
        <v>0</v>
      </c>
      <c r="AM55" s="46">
        <f t="shared" si="13"/>
        <v>0</v>
      </c>
      <c r="AN55" s="46">
        <v>1</v>
      </c>
      <c r="AT55" s="58">
        <v>42612</v>
      </c>
    </row>
    <row r="56" spans="1:46" ht="16.8" thickTop="1" thickBot="1" x14ac:dyDescent="0.35">
      <c r="A56" s="31">
        <f t="shared" si="3"/>
        <v>44193</v>
      </c>
      <c r="C56" s="2">
        <f t="shared" si="4"/>
        <v>44193</v>
      </c>
      <c r="D56" s="29">
        <v>0</v>
      </c>
      <c r="E56" s="29"/>
      <c r="F56" s="29">
        <v>0</v>
      </c>
      <c r="G56" s="29"/>
      <c r="H56" s="29">
        <v>0</v>
      </c>
      <c r="I56" s="29"/>
      <c r="J56" s="29">
        <v>0</v>
      </c>
      <c r="K56" s="29"/>
      <c r="L56" s="29">
        <v>0</v>
      </c>
      <c r="M56" s="29"/>
      <c r="N56" s="10">
        <v>0</v>
      </c>
      <c r="O56" s="10">
        <v>0</v>
      </c>
      <c r="P56" s="5">
        <f t="shared" si="0"/>
        <v>0</v>
      </c>
      <c r="Q56" s="5">
        <f t="shared" si="5"/>
        <v>0</v>
      </c>
      <c r="R56" s="5">
        <f t="shared" si="1"/>
        <v>0</v>
      </c>
      <c r="S56" s="34">
        <f t="shared" si="2"/>
        <v>0</v>
      </c>
      <c r="U56" s="3">
        <f t="shared" si="6"/>
        <v>0</v>
      </c>
      <c r="V56" s="35"/>
      <c r="Y56" s="32"/>
      <c r="AA56" s="65">
        <v>42654</v>
      </c>
      <c r="AB56" s="177">
        <v>44115</v>
      </c>
      <c r="AC56" s="46" t="str">
        <f t="shared" si="7"/>
        <v>1</v>
      </c>
      <c r="AD56" s="46">
        <f t="shared" si="10"/>
        <v>1</v>
      </c>
      <c r="AE56" s="176">
        <v>44115</v>
      </c>
      <c r="AF56" s="73"/>
      <c r="AG56" s="74"/>
      <c r="AH56" s="178" t="s">
        <v>332</v>
      </c>
      <c r="AI56" s="46" t="str">
        <f t="shared" si="12"/>
        <v>n</v>
      </c>
      <c r="AJ56" s="178" t="s">
        <v>332</v>
      </c>
      <c r="AK56" s="180">
        <v>44567</v>
      </c>
      <c r="AL56" s="46" t="str">
        <f t="shared" si="11"/>
        <v>0</v>
      </c>
      <c r="AM56" s="46">
        <f t="shared" si="13"/>
        <v>0</v>
      </c>
      <c r="AN56" s="46">
        <v>2</v>
      </c>
      <c r="AT56" s="58">
        <v>42613</v>
      </c>
    </row>
    <row r="57" spans="1:46" ht="16.8" thickTop="1" thickBot="1" x14ac:dyDescent="0.35">
      <c r="A57" s="31">
        <f t="shared" si="3"/>
        <v>44200</v>
      </c>
      <c r="C57" s="2">
        <f t="shared" si="4"/>
        <v>44200</v>
      </c>
      <c r="D57" s="29">
        <v>0</v>
      </c>
      <c r="E57" s="29"/>
      <c r="F57" s="10">
        <v>0</v>
      </c>
      <c r="G57" s="10"/>
      <c r="H57" s="10">
        <v>0</v>
      </c>
      <c r="I57" s="10"/>
      <c r="J57" s="10">
        <v>0</v>
      </c>
      <c r="K57" s="10"/>
      <c r="L57" s="10">
        <v>0</v>
      </c>
      <c r="M57" s="10"/>
      <c r="N57" s="10">
        <v>0</v>
      </c>
      <c r="O57" s="10">
        <v>0</v>
      </c>
      <c r="P57" s="5">
        <f t="shared" si="0"/>
        <v>0</v>
      </c>
      <c r="Q57" s="5">
        <f t="shared" si="5"/>
        <v>0</v>
      </c>
      <c r="R57" s="5">
        <f t="shared" si="1"/>
        <v>0</v>
      </c>
      <c r="S57" s="34">
        <f t="shared" si="2"/>
        <v>0</v>
      </c>
      <c r="U57" s="3">
        <f t="shared" si="6"/>
        <v>0</v>
      </c>
      <c r="V57" s="35"/>
      <c r="Y57" s="32"/>
      <c r="AA57" s="65">
        <v>42655</v>
      </c>
      <c r="AB57" s="177">
        <v>44116</v>
      </c>
      <c r="AC57" s="46" t="str">
        <f t="shared" si="7"/>
        <v>1</v>
      </c>
      <c r="AD57" s="46">
        <f t="shared" si="10"/>
        <v>1</v>
      </c>
      <c r="AE57" s="176">
        <v>44116</v>
      </c>
      <c r="AF57" s="75"/>
      <c r="AG57" s="76"/>
      <c r="AH57" s="178" t="s">
        <v>332</v>
      </c>
      <c r="AI57" s="46" t="str">
        <f t="shared" si="12"/>
        <v>n</v>
      </c>
      <c r="AJ57" s="178" t="s">
        <v>332</v>
      </c>
      <c r="AK57" s="180">
        <v>44567</v>
      </c>
      <c r="AL57" s="46" t="str">
        <f t="shared" si="11"/>
        <v>0</v>
      </c>
      <c r="AM57" s="46">
        <f t="shared" si="13"/>
        <v>0</v>
      </c>
      <c r="AN57" s="46">
        <v>3</v>
      </c>
      <c r="AT57" s="58">
        <v>42614</v>
      </c>
    </row>
    <row r="58" spans="1:46" ht="16.8" thickTop="1" thickBot="1" x14ac:dyDescent="0.35">
      <c r="A58" s="31">
        <f t="shared" si="3"/>
        <v>44207</v>
      </c>
      <c r="C58" s="2">
        <f t="shared" si="4"/>
        <v>44207</v>
      </c>
      <c r="D58" s="10">
        <v>0</v>
      </c>
      <c r="E58" s="10"/>
      <c r="F58" s="10">
        <v>0</v>
      </c>
      <c r="G58" s="10"/>
      <c r="H58" s="10">
        <v>0</v>
      </c>
      <c r="I58" s="10"/>
      <c r="J58" s="10">
        <v>0</v>
      </c>
      <c r="K58" s="10"/>
      <c r="L58" s="10">
        <v>0</v>
      </c>
      <c r="M58" s="10"/>
      <c r="N58" s="10">
        <v>0</v>
      </c>
      <c r="O58" s="10">
        <v>0</v>
      </c>
      <c r="P58" s="5">
        <f t="shared" si="0"/>
        <v>0</v>
      </c>
      <c r="Q58" s="5">
        <f t="shared" si="5"/>
        <v>0</v>
      </c>
      <c r="R58" s="5">
        <f t="shared" si="1"/>
        <v>0</v>
      </c>
      <c r="S58" s="34">
        <f t="shared" si="2"/>
        <v>0</v>
      </c>
      <c r="U58" s="3">
        <f t="shared" si="6"/>
        <v>0</v>
      </c>
      <c r="V58" s="35"/>
      <c r="Y58" s="32"/>
      <c r="AA58" s="65">
        <v>42656</v>
      </c>
      <c r="AB58" s="177">
        <v>44117</v>
      </c>
      <c r="AC58" s="46" t="str">
        <f t="shared" si="7"/>
        <v>1</v>
      </c>
      <c r="AD58" s="46">
        <f t="shared" si="10"/>
        <v>1</v>
      </c>
      <c r="AE58" s="176">
        <v>44117</v>
      </c>
      <c r="AF58" s="73"/>
      <c r="AG58" s="74"/>
      <c r="AH58" s="178" t="s">
        <v>333</v>
      </c>
      <c r="AI58" s="46" t="str">
        <f t="shared" si="12"/>
        <v>n</v>
      </c>
      <c r="AJ58" s="178" t="s">
        <v>333</v>
      </c>
      <c r="AK58" s="181">
        <v>44239</v>
      </c>
      <c r="AL58" s="46" t="str">
        <f t="shared" si="11"/>
        <v>0</v>
      </c>
      <c r="AM58" s="46">
        <f t="shared" si="13"/>
        <v>0</v>
      </c>
      <c r="AN58" s="46">
        <v>1</v>
      </c>
      <c r="AT58" s="58">
        <v>42615</v>
      </c>
    </row>
    <row r="59" spans="1:46" ht="16.8" thickTop="1" thickBot="1" x14ac:dyDescent="0.35">
      <c r="A59" s="31">
        <f t="shared" si="3"/>
        <v>44214</v>
      </c>
      <c r="C59" s="2">
        <f t="shared" si="4"/>
        <v>44214</v>
      </c>
      <c r="D59" s="10">
        <v>0</v>
      </c>
      <c r="E59" s="10"/>
      <c r="F59" s="10">
        <v>0</v>
      </c>
      <c r="G59" s="10"/>
      <c r="H59" s="10">
        <v>0</v>
      </c>
      <c r="I59" s="10"/>
      <c r="J59" s="10">
        <v>0</v>
      </c>
      <c r="K59" s="10"/>
      <c r="L59" s="10">
        <v>0</v>
      </c>
      <c r="M59" s="10"/>
      <c r="N59" s="10">
        <v>0</v>
      </c>
      <c r="O59" s="10">
        <v>0</v>
      </c>
      <c r="P59" s="5">
        <f t="shared" si="0"/>
        <v>0</v>
      </c>
      <c r="Q59" s="5">
        <f t="shared" si="5"/>
        <v>0</v>
      </c>
      <c r="R59" s="5">
        <f t="shared" si="1"/>
        <v>0</v>
      </c>
      <c r="S59" s="34">
        <f t="shared" si="2"/>
        <v>0</v>
      </c>
      <c r="U59" s="3">
        <f t="shared" si="6"/>
        <v>0</v>
      </c>
      <c r="V59" s="35"/>
      <c r="Y59" s="32"/>
      <c r="AA59" s="65">
        <v>42657</v>
      </c>
      <c r="AB59" s="177">
        <v>44118</v>
      </c>
      <c r="AC59" s="46" t="str">
        <f t="shared" si="7"/>
        <v>1</v>
      </c>
      <c r="AD59" s="46">
        <f t="shared" si="10"/>
        <v>1</v>
      </c>
      <c r="AE59" s="176">
        <v>44118</v>
      </c>
      <c r="AF59" s="75"/>
      <c r="AG59" s="76"/>
      <c r="AH59" s="178" t="s">
        <v>333</v>
      </c>
      <c r="AI59" s="46" t="str">
        <f t="shared" si="12"/>
        <v>n</v>
      </c>
      <c r="AJ59" s="178" t="s">
        <v>333</v>
      </c>
      <c r="AK59" s="180">
        <v>44568</v>
      </c>
      <c r="AL59" s="46" t="str">
        <f t="shared" si="11"/>
        <v>0</v>
      </c>
      <c r="AM59" s="46">
        <f t="shared" si="13"/>
        <v>0</v>
      </c>
      <c r="AN59" s="46">
        <v>2</v>
      </c>
      <c r="AT59" s="58">
        <v>42616</v>
      </c>
    </row>
    <row r="60" spans="1:46" ht="16.8" thickTop="1" thickBot="1" x14ac:dyDescent="0.35">
      <c r="A60" s="31">
        <f t="shared" si="3"/>
        <v>44221</v>
      </c>
      <c r="C60" s="2">
        <f t="shared" si="4"/>
        <v>44221</v>
      </c>
      <c r="D60" s="10">
        <v>0</v>
      </c>
      <c r="E60" s="10"/>
      <c r="F60" s="10">
        <v>0</v>
      </c>
      <c r="G60" s="10"/>
      <c r="H60" s="10">
        <v>0</v>
      </c>
      <c r="I60" s="10"/>
      <c r="J60" s="10">
        <v>0</v>
      </c>
      <c r="K60" s="10"/>
      <c r="L60" s="10">
        <v>0</v>
      </c>
      <c r="M60" s="10"/>
      <c r="N60" s="10">
        <v>0</v>
      </c>
      <c r="O60" s="10">
        <v>0</v>
      </c>
      <c r="P60" s="5">
        <f t="shared" si="0"/>
        <v>0</v>
      </c>
      <c r="Q60" s="5">
        <f t="shared" si="5"/>
        <v>0</v>
      </c>
      <c r="R60" s="5">
        <f t="shared" si="1"/>
        <v>0</v>
      </c>
      <c r="S60" s="34">
        <f t="shared" si="2"/>
        <v>0</v>
      </c>
      <c r="U60" s="3">
        <f t="shared" si="6"/>
        <v>0</v>
      </c>
      <c r="V60" s="35"/>
      <c r="Y60" s="32"/>
      <c r="AA60" s="65">
        <v>42658</v>
      </c>
      <c r="AB60" s="177">
        <v>44119</v>
      </c>
      <c r="AC60" s="46" t="str">
        <f t="shared" si="7"/>
        <v>1</v>
      </c>
      <c r="AD60" s="46">
        <f t="shared" si="10"/>
        <v>1</v>
      </c>
      <c r="AE60" s="176">
        <v>44119</v>
      </c>
      <c r="AF60" s="73"/>
      <c r="AG60" s="74"/>
      <c r="AH60" s="178" t="s">
        <v>333</v>
      </c>
      <c r="AI60" s="46" t="str">
        <f t="shared" si="12"/>
        <v>n</v>
      </c>
      <c r="AJ60" s="178" t="s">
        <v>333</v>
      </c>
      <c r="AK60" s="180">
        <v>44568</v>
      </c>
      <c r="AL60" s="46" t="str">
        <f t="shared" si="11"/>
        <v>0</v>
      </c>
      <c r="AM60" s="46">
        <f t="shared" si="13"/>
        <v>0</v>
      </c>
      <c r="AN60" s="46">
        <v>3</v>
      </c>
      <c r="AT60" s="58">
        <v>42617</v>
      </c>
    </row>
    <row r="61" spans="1:46" ht="16.8" thickTop="1" thickBot="1" x14ac:dyDescent="0.35">
      <c r="A61" s="31">
        <f t="shared" si="3"/>
        <v>44228</v>
      </c>
      <c r="C61" s="2">
        <f t="shared" si="4"/>
        <v>44228</v>
      </c>
      <c r="D61" s="10">
        <v>0</v>
      </c>
      <c r="E61" s="10"/>
      <c r="F61" s="10">
        <v>0</v>
      </c>
      <c r="G61" s="10"/>
      <c r="H61" s="10">
        <v>0</v>
      </c>
      <c r="I61" s="10"/>
      <c r="J61" s="10">
        <v>0</v>
      </c>
      <c r="K61" s="10"/>
      <c r="L61" s="10">
        <v>0</v>
      </c>
      <c r="M61" s="10"/>
      <c r="N61" s="10">
        <v>0</v>
      </c>
      <c r="O61" s="10">
        <v>0</v>
      </c>
      <c r="P61" s="5">
        <f t="shared" si="0"/>
        <v>0</v>
      </c>
      <c r="Q61" s="5">
        <f t="shared" si="5"/>
        <v>0</v>
      </c>
      <c r="R61" s="5">
        <f t="shared" si="1"/>
        <v>0</v>
      </c>
      <c r="S61" s="34">
        <f t="shared" si="2"/>
        <v>0</v>
      </c>
      <c r="U61" s="3">
        <f t="shared" si="6"/>
        <v>0</v>
      </c>
      <c r="V61" s="35"/>
      <c r="Y61" s="32"/>
      <c r="AA61" s="65">
        <v>42659</v>
      </c>
      <c r="AB61" s="177">
        <v>44120</v>
      </c>
      <c r="AC61" s="46" t="str">
        <f t="shared" si="7"/>
        <v>1</v>
      </c>
      <c r="AD61" s="46">
        <f t="shared" si="10"/>
        <v>1</v>
      </c>
      <c r="AE61" s="176">
        <v>44120</v>
      </c>
      <c r="AF61" s="75"/>
      <c r="AG61" s="76"/>
      <c r="AH61" s="178" t="s">
        <v>133</v>
      </c>
      <c r="AI61" s="46" t="str">
        <f t="shared" si="12"/>
        <v>n</v>
      </c>
      <c r="AJ61" s="178" t="s">
        <v>133</v>
      </c>
      <c r="AK61" s="181">
        <v>44239</v>
      </c>
      <c r="AL61" s="46" t="str">
        <f t="shared" si="11"/>
        <v>0</v>
      </c>
      <c r="AM61" s="46">
        <f t="shared" si="13"/>
        <v>0</v>
      </c>
      <c r="AN61" s="46">
        <v>1</v>
      </c>
      <c r="AT61" s="58">
        <v>42618</v>
      </c>
    </row>
    <row r="62" spans="1:46" ht="16.8" thickTop="1" thickBot="1" x14ac:dyDescent="0.35">
      <c r="A62" s="31">
        <f t="shared" si="3"/>
        <v>44235</v>
      </c>
      <c r="C62" s="2">
        <f t="shared" si="4"/>
        <v>44235</v>
      </c>
      <c r="D62" s="10">
        <v>0</v>
      </c>
      <c r="E62" s="10"/>
      <c r="F62" s="10">
        <v>0</v>
      </c>
      <c r="G62" s="10"/>
      <c r="H62" s="10">
        <v>0</v>
      </c>
      <c r="I62" s="10"/>
      <c r="J62" s="10">
        <v>0</v>
      </c>
      <c r="K62" s="10"/>
      <c r="L62" s="10">
        <v>0</v>
      </c>
      <c r="M62" s="10"/>
      <c r="N62" s="10">
        <v>0</v>
      </c>
      <c r="O62" s="10">
        <v>0</v>
      </c>
      <c r="P62" s="5">
        <f t="shared" si="0"/>
        <v>0</v>
      </c>
      <c r="Q62" s="5">
        <f t="shared" si="5"/>
        <v>0</v>
      </c>
      <c r="R62" s="5">
        <f t="shared" si="1"/>
        <v>0</v>
      </c>
      <c r="S62" s="34">
        <f t="shared" si="2"/>
        <v>0</v>
      </c>
      <c r="U62" s="3">
        <f t="shared" si="6"/>
        <v>0</v>
      </c>
      <c r="V62" s="35"/>
      <c r="Y62" s="32"/>
      <c r="AA62" s="65">
        <v>42660</v>
      </c>
      <c r="AB62" s="177">
        <v>44121</v>
      </c>
      <c r="AC62" s="46" t="str">
        <f t="shared" si="7"/>
        <v>1</v>
      </c>
      <c r="AD62" s="46">
        <f t="shared" si="10"/>
        <v>1</v>
      </c>
      <c r="AE62" s="176">
        <v>44121</v>
      </c>
      <c r="AF62" s="73"/>
      <c r="AG62" s="74"/>
      <c r="AH62" s="178" t="s">
        <v>133</v>
      </c>
      <c r="AI62" s="46" t="str">
        <f t="shared" si="12"/>
        <v>n</v>
      </c>
      <c r="AJ62" s="178" t="s">
        <v>133</v>
      </c>
      <c r="AK62" s="180">
        <v>44569</v>
      </c>
      <c r="AL62" s="46" t="str">
        <f t="shared" si="11"/>
        <v>0</v>
      </c>
      <c r="AM62" s="46">
        <f t="shared" si="13"/>
        <v>0</v>
      </c>
      <c r="AN62" s="46">
        <v>2</v>
      </c>
      <c r="AT62" s="58">
        <v>42619</v>
      </c>
    </row>
    <row r="63" spans="1:46" ht="16.8" thickTop="1" thickBot="1" x14ac:dyDescent="0.35">
      <c r="A63" s="31">
        <f t="shared" si="3"/>
        <v>44242</v>
      </c>
      <c r="C63" s="2">
        <f t="shared" si="4"/>
        <v>44242</v>
      </c>
      <c r="D63" s="30">
        <v>0</v>
      </c>
      <c r="E63" s="36"/>
      <c r="F63" s="24">
        <v>0</v>
      </c>
      <c r="G63" s="24"/>
      <c r="H63" s="24">
        <v>0</v>
      </c>
      <c r="I63" s="24"/>
      <c r="J63" s="10">
        <v>0</v>
      </c>
      <c r="K63" s="10"/>
      <c r="L63" s="10">
        <v>0</v>
      </c>
      <c r="M63" s="10"/>
      <c r="N63" s="10">
        <v>0</v>
      </c>
      <c r="O63" s="10">
        <v>0</v>
      </c>
      <c r="P63" s="5">
        <f t="shared" si="0"/>
        <v>0</v>
      </c>
      <c r="Q63" s="5">
        <f t="shared" si="5"/>
        <v>0</v>
      </c>
      <c r="R63" s="5">
        <f t="shared" si="1"/>
        <v>0</v>
      </c>
      <c r="S63" s="34">
        <f t="shared" si="2"/>
        <v>0</v>
      </c>
      <c r="U63" s="3">
        <f t="shared" si="6"/>
        <v>0</v>
      </c>
      <c r="V63" s="35"/>
      <c r="Y63" s="32"/>
      <c r="AA63" s="65">
        <v>42661</v>
      </c>
      <c r="AB63" s="177">
        <v>44122</v>
      </c>
      <c r="AC63" s="46" t="str">
        <f t="shared" si="7"/>
        <v>1</v>
      </c>
      <c r="AD63" s="46">
        <f t="shared" si="10"/>
        <v>1</v>
      </c>
      <c r="AE63" s="176">
        <v>44122</v>
      </c>
      <c r="AF63" s="75"/>
      <c r="AG63" s="76"/>
      <c r="AH63" s="178" t="s">
        <v>133</v>
      </c>
      <c r="AI63" s="46" t="str">
        <f t="shared" si="12"/>
        <v>n</v>
      </c>
      <c r="AJ63" s="178" t="s">
        <v>133</v>
      </c>
      <c r="AK63" s="180">
        <v>44569</v>
      </c>
      <c r="AL63" s="46" t="str">
        <f t="shared" si="11"/>
        <v>0</v>
      </c>
      <c r="AM63" s="46">
        <f t="shared" si="13"/>
        <v>0</v>
      </c>
      <c r="AN63" s="46">
        <v>3</v>
      </c>
      <c r="AT63" s="58">
        <v>42620</v>
      </c>
    </row>
    <row r="64" spans="1:46" ht="16.8" thickTop="1" thickBot="1" x14ac:dyDescent="0.35">
      <c r="A64" s="31">
        <f t="shared" si="3"/>
        <v>44249</v>
      </c>
      <c r="C64" s="2">
        <f t="shared" si="4"/>
        <v>44249</v>
      </c>
      <c r="D64" s="10">
        <v>0</v>
      </c>
      <c r="E64" s="10"/>
      <c r="F64" s="10">
        <v>0</v>
      </c>
      <c r="G64" s="10"/>
      <c r="H64" s="10">
        <v>0</v>
      </c>
      <c r="I64" s="10"/>
      <c r="J64" s="10">
        <v>0</v>
      </c>
      <c r="K64" s="10"/>
      <c r="L64" s="10">
        <v>0</v>
      </c>
      <c r="M64" s="10"/>
      <c r="N64" s="10">
        <v>0</v>
      </c>
      <c r="O64" s="10">
        <v>0</v>
      </c>
      <c r="P64" s="5">
        <f t="shared" si="0"/>
        <v>0</v>
      </c>
      <c r="Q64" s="5">
        <f t="shared" si="5"/>
        <v>0</v>
      </c>
      <c r="R64" s="5">
        <f t="shared" si="1"/>
        <v>0</v>
      </c>
      <c r="S64" s="34">
        <f t="shared" si="2"/>
        <v>0</v>
      </c>
      <c r="U64" s="3">
        <f t="shared" si="6"/>
        <v>0</v>
      </c>
      <c r="V64" s="35"/>
      <c r="Y64" s="32"/>
      <c r="AA64" s="65">
        <v>42662</v>
      </c>
      <c r="AB64" s="177">
        <v>44123</v>
      </c>
      <c r="AC64" s="46" t="str">
        <f t="shared" si="7"/>
        <v>1</v>
      </c>
      <c r="AD64" s="46">
        <f t="shared" si="10"/>
        <v>1</v>
      </c>
      <c r="AE64" s="176">
        <v>44123</v>
      </c>
      <c r="AF64" s="73"/>
      <c r="AG64" s="74"/>
      <c r="AH64" s="178" t="s">
        <v>46</v>
      </c>
      <c r="AI64" s="46" t="str">
        <f t="shared" si="12"/>
        <v>n</v>
      </c>
      <c r="AJ64" s="178" t="s">
        <v>46</v>
      </c>
      <c r="AK64" s="180">
        <v>44239</v>
      </c>
      <c r="AL64" s="46" t="str">
        <f t="shared" si="11"/>
        <v>0</v>
      </c>
      <c r="AM64" s="46">
        <f t="shared" si="13"/>
        <v>0</v>
      </c>
      <c r="AN64" s="46">
        <v>1</v>
      </c>
      <c r="AT64" s="58">
        <v>42621</v>
      </c>
    </row>
    <row r="65" spans="1:46" ht="16.8" thickTop="1" thickBot="1" x14ac:dyDescent="0.35">
      <c r="A65" s="31">
        <f t="shared" si="3"/>
        <v>44256</v>
      </c>
      <c r="C65" s="2">
        <f t="shared" si="4"/>
        <v>44256</v>
      </c>
      <c r="D65" s="10">
        <v>0</v>
      </c>
      <c r="E65" s="10"/>
      <c r="F65" s="10">
        <v>0</v>
      </c>
      <c r="G65" s="10"/>
      <c r="H65" s="10">
        <v>0</v>
      </c>
      <c r="I65" s="10"/>
      <c r="J65" s="10">
        <v>0</v>
      </c>
      <c r="K65" s="10"/>
      <c r="L65" s="10">
        <v>0</v>
      </c>
      <c r="M65" s="10"/>
      <c r="N65" s="10">
        <v>0</v>
      </c>
      <c r="O65" s="10">
        <v>0</v>
      </c>
      <c r="P65" s="5">
        <f t="shared" si="0"/>
        <v>0</v>
      </c>
      <c r="Q65" s="5">
        <f t="shared" si="5"/>
        <v>0</v>
      </c>
      <c r="R65" s="5">
        <f t="shared" si="1"/>
        <v>0</v>
      </c>
      <c r="S65" s="34">
        <f t="shared" si="2"/>
        <v>0</v>
      </c>
      <c r="U65" s="3">
        <f t="shared" si="6"/>
        <v>0</v>
      </c>
      <c r="V65" s="35"/>
      <c r="Y65" s="32"/>
      <c r="AA65" s="65">
        <v>42663</v>
      </c>
      <c r="AB65" s="177">
        <v>44124</v>
      </c>
      <c r="AC65" s="46" t="str">
        <f t="shared" si="7"/>
        <v>1</v>
      </c>
      <c r="AD65" s="46">
        <f t="shared" si="10"/>
        <v>1</v>
      </c>
      <c r="AE65" s="176">
        <v>44124</v>
      </c>
      <c r="AF65" s="75"/>
      <c r="AG65" s="76"/>
      <c r="AH65" s="178" t="s">
        <v>46</v>
      </c>
      <c r="AI65" s="46" t="str">
        <f t="shared" si="12"/>
        <v>n</v>
      </c>
      <c r="AJ65" s="178" t="s">
        <v>46</v>
      </c>
      <c r="AK65" s="180">
        <v>44570</v>
      </c>
      <c r="AL65" s="46" t="str">
        <f t="shared" si="11"/>
        <v>0</v>
      </c>
      <c r="AM65" s="46">
        <f t="shared" si="13"/>
        <v>0</v>
      </c>
      <c r="AN65" s="46">
        <v>2</v>
      </c>
      <c r="AT65" s="58">
        <v>42622</v>
      </c>
    </row>
    <row r="66" spans="1:46" ht="16.8" thickTop="1" thickBot="1" x14ac:dyDescent="0.35">
      <c r="A66" s="31">
        <f t="shared" si="3"/>
        <v>44263</v>
      </c>
      <c r="C66" s="2">
        <f t="shared" si="4"/>
        <v>44263</v>
      </c>
      <c r="D66" s="10">
        <v>0</v>
      </c>
      <c r="E66" s="10"/>
      <c r="F66" s="10">
        <v>0</v>
      </c>
      <c r="G66" s="10"/>
      <c r="H66" s="10">
        <v>0</v>
      </c>
      <c r="I66" s="10"/>
      <c r="J66" s="10">
        <v>0</v>
      </c>
      <c r="K66" s="10"/>
      <c r="L66" s="10">
        <v>0</v>
      </c>
      <c r="M66" s="10"/>
      <c r="N66" s="10">
        <v>0</v>
      </c>
      <c r="O66" s="10">
        <v>0</v>
      </c>
      <c r="P66" s="5">
        <f t="shared" si="0"/>
        <v>0</v>
      </c>
      <c r="Q66" s="5">
        <f t="shared" si="5"/>
        <v>0</v>
      </c>
      <c r="R66" s="5">
        <f t="shared" si="1"/>
        <v>0</v>
      </c>
      <c r="S66" s="34">
        <f t="shared" si="2"/>
        <v>0</v>
      </c>
      <c r="U66" s="3">
        <f t="shared" si="6"/>
        <v>0</v>
      </c>
      <c r="V66" s="35"/>
      <c r="Y66" s="32"/>
      <c r="AA66" s="65">
        <v>42664</v>
      </c>
      <c r="AB66" s="177">
        <v>44125</v>
      </c>
      <c r="AC66" s="46" t="str">
        <f t="shared" si="7"/>
        <v>1</v>
      </c>
      <c r="AD66" s="46">
        <f t="shared" si="10"/>
        <v>1</v>
      </c>
      <c r="AE66" s="176">
        <v>44125</v>
      </c>
      <c r="AF66" s="73"/>
      <c r="AG66" s="74"/>
      <c r="AH66" s="178" t="s">
        <v>46</v>
      </c>
      <c r="AI66" s="46" t="str">
        <f t="shared" si="12"/>
        <v>n</v>
      </c>
      <c r="AJ66" s="178" t="s">
        <v>46</v>
      </c>
      <c r="AK66" s="180">
        <v>44570</v>
      </c>
      <c r="AL66" s="46" t="str">
        <f t="shared" si="11"/>
        <v>0</v>
      </c>
      <c r="AM66" s="46">
        <f t="shared" si="13"/>
        <v>0</v>
      </c>
      <c r="AN66" s="46">
        <v>3</v>
      </c>
      <c r="AT66" s="58">
        <v>42623</v>
      </c>
    </row>
    <row r="67" spans="1:46" ht="16.8" thickTop="1" thickBot="1" x14ac:dyDescent="0.35">
      <c r="A67" s="31">
        <f t="shared" si="3"/>
        <v>44270</v>
      </c>
      <c r="C67" s="2">
        <f t="shared" si="4"/>
        <v>44270</v>
      </c>
      <c r="D67" s="10">
        <v>0</v>
      </c>
      <c r="E67" s="10"/>
      <c r="F67" s="10">
        <v>0</v>
      </c>
      <c r="G67" s="10"/>
      <c r="H67" s="10">
        <v>0</v>
      </c>
      <c r="I67" s="10"/>
      <c r="J67" s="10">
        <v>0</v>
      </c>
      <c r="K67" s="10"/>
      <c r="L67" s="10">
        <v>0</v>
      </c>
      <c r="M67" s="10"/>
      <c r="N67" s="10">
        <v>0</v>
      </c>
      <c r="O67" s="10">
        <v>0</v>
      </c>
      <c r="P67" s="5">
        <f t="shared" si="0"/>
        <v>0</v>
      </c>
      <c r="Q67" s="5">
        <f t="shared" si="5"/>
        <v>0</v>
      </c>
      <c r="R67" s="5">
        <f t="shared" si="1"/>
        <v>0</v>
      </c>
      <c r="S67" s="34">
        <f t="shared" si="2"/>
        <v>0</v>
      </c>
      <c r="U67" s="3">
        <f t="shared" si="6"/>
        <v>0</v>
      </c>
      <c r="V67" s="35"/>
      <c r="Y67" s="32"/>
      <c r="AA67" s="65">
        <v>42665</v>
      </c>
      <c r="AB67" s="177">
        <v>44126</v>
      </c>
      <c r="AC67" s="46" t="str">
        <f t="shared" si="7"/>
        <v>1</v>
      </c>
      <c r="AD67" s="46">
        <f t="shared" si="10"/>
        <v>1</v>
      </c>
      <c r="AE67" s="176">
        <v>44126</v>
      </c>
      <c r="AF67" s="75"/>
      <c r="AG67" s="76"/>
      <c r="AH67" s="178" t="s">
        <v>88</v>
      </c>
      <c r="AI67" s="46" t="str">
        <f t="shared" si="12"/>
        <v>n</v>
      </c>
      <c r="AJ67" s="178" t="s">
        <v>88</v>
      </c>
      <c r="AK67" s="181">
        <v>44239</v>
      </c>
      <c r="AL67" s="46" t="str">
        <f t="shared" si="11"/>
        <v>0</v>
      </c>
      <c r="AM67" s="46">
        <f t="shared" si="13"/>
        <v>0</v>
      </c>
      <c r="AN67" s="46">
        <v>1</v>
      </c>
      <c r="AT67" s="58">
        <v>42624</v>
      </c>
    </row>
    <row r="68" spans="1:46" ht="16.8" thickTop="1" thickBot="1" x14ac:dyDescent="0.35">
      <c r="A68" s="31">
        <f t="shared" si="3"/>
        <v>44277</v>
      </c>
      <c r="C68" s="2">
        <f t="shared" si="4"/>
        <v>44277</v>
      </c>
      <c r="D68" s="10">
        <v>0</v>
      </c>
      <c r="E68" s="10"/>
      <c r="F68" s="10">
        <v>0</v>
      </c>
      <c r="G68" s="10"/>
      <c r="H68" s="10">
        <v>0</v>
      </c>
      <c r="I68" s="10"/>
      <c r="J68" s="10">
        <v>0</v>
      </c>
      <c r="K68" s="10"/>
      <c r="L68" s="10">
        <v>0</v>
      </c>
      <c r="M68" s="10"/>
      <c r="N68" s="10">
        <v>0</v>
      </c>
      <c r="O68" s="10">
        <v>0</v>
      </c>
      <c r="P68" s="5">
        <f t="shared" si="0"/>
        <v>0</v>
      </c>
      <c r="Q68" s="5">
        <f t="shared" si="5"/>
        <v>0</v>
      </c>
      <c r="R68" s="5">
        <f t="shared" ref="R68:R87" si="14">COUNTIF(D68:L68,"LSL")</f>
        <v>0</v>
      </c>
      <c r="S68" s="34">
        <f t="shared" ref="S68:S87" si="15">SUM(D68:O68)</f>
        <v>0</v>
      </c>
      <c r="U68" s="3">
        <f t="shared" si="6"/>
        <v>0</v>
      </c>
      <c r="V68" s="35"/>
      <c r="Y68" s="32"/>
      <c r="AA68" s="65">
        <v>42666</v>
      </c>
      <c r="AB68" s="177">
        <v>44127</v>
      </c>
      <c r="AC68" s="46" t="str">
        <f t="shared" si="7"/>
        <v>1</v>
      </c>
      <c r="AD68" s="46">
        <f t="shared" si="10"/>
        <v>1</v>
      </c>
      <c r="AE68" s="176">
        <v>44127</v>
      </c>
      <c r="AF68" s="73"/>
      <c r="AG68" s="74"/>
      <c r="AH68" s="178" t="s">
        <v>88</v>
      </c>
      <c r="AI68" s="46" t="str">
        <f t="shared" si="12"/>
        <v>n</v>
      </c>
      <c r="AJ68" s="178" t="s">
        <v>88</v>
      </c>
      <c r="AK68" s="180">
        <v>44571</v>
      </c>
      <c r="AL68" s="46" t="str">
        <f t="shared" si="11"/>
        <v>0</v>
      </c>
      <c r="AM68" s="46">
        <f t="shared" si="13"/>
        <v>0</v>
      </c>
      <c r="AN68" s="46">
        <v>2</v>
      </c>
      <c r="AT68" s="58">
        <v>42625</v>
      </c>
    </row>
    <row r="69" spans="1:46" ht="16.8" thickTop="1" thickBot="1" x14ac:dyDescent="0.35">
      <c r="A69" s="31">
        <f t="shared" si="3"/>
        <v>44284</v>
      </c>
      <c r="C69" s="2">
        <f t="shared" ref="C69:C88" si="16">C68+7</f>
        <v>44284</v>
      </c>
      <c r="D69" s="10">
        <v>0</v>
      </c>
      <c r="E69" s="10"/>
      <c r="F69" s="10">
        <v>0</v>
      </c>
      <c r="G69" s="10"/>
      <c r="H69" s="10">
        <v>0</v>
      </c>
      <c r="I69" s="10"/>
      <c r="J69" s="10">
        <v>0</v>
      </c>
      <c r="K69" s="10"/>
      <c r="L69" s="29">
        <v>0</v>
      </c>
      <c r="M69" s="29"/>
      <c r="N69" s="55">
        <v>0</v>
      </c>
      <c r="O69" s="55">
        <v>0</v>
      </c>
      <c r="P69" s="5">
        <f t="shared" ref="P69:P87" si="17">COUNTIF(D69:L69,"LSA")</f>
        <v>0</v>
      </c>
      <c r="Q69" s="5">
        <f t="shared" si="5"/>
        <v>0</v>
      </c>
      <c r="R69" s="5">
        <f t="shared" si="14"/>
        <v>0</v>
      </c>
      <c r="S69" s="34">
        <f t="shared" si="15"/>
        <v>0</v>
      </c>
      <c r="U69" s="3">
        <f t="shared" ref="U69:U87" si="18">U68-S69</f>
        <v>0</v>
      </c>
      <c r="V69" s="35"/>
      <c r="Y69" s="32"/>
      <c r="AA69" s="65">
        <v>42672</v>
      </c>
      <c r="AB69" s="177">
        <v>44128</v>
      </c>
      <c r="AC69" s="46" t="str">
        <f t="shared" si="7"/>
        <v>1</v>
      </c>
      <c r="AD69" s="46">
        <f t="shared" si="10"/>
        <v>1</v>
      </c>
      <c r="AE69" s="176">
        <v>44128</v>
      </c>
      <c r="AF69" s="75"/>
      <c r="AG69" s="76"/>
      <c r="AH69" s="178" t="s">
        <v>88</v>
      </c>
      <c r="AI69" s="46" t="str">
        <f t="shared" si="12"/>
        <v>n</v>
      </c>
      <c r="AJ69" s="178" t="s">
        <v>88</v>
      </c>
      <c r="AK69" s="180">
        <v>44571</v>
      </c>
      <c r="AL69" s="46" t="str">
        <f t="shared" si="11"/>
        <v>0</v>
      </c>
      <c r="AM69" s="46">
        <f t="shared" si="13"/>
        <v>0</v>
      </c>
      <c r="AN69" s="46">
        <v>3</v>
      </c>
      <c r="AT69" s="58">
        <v>42626</v>
      </c>
    </row>
    <row r="70" spans="1:46" ht="16.8" thickTop="1" thickBot="1" x14ac:dyDescent="0.35">
      <c r="A70" s="31">
        <f t="shared" si="3"/>
        <v>44291</v>
      </c>
      <c r="C70" s="2">
        <f t="shared" si="16"/>
        <v>44291</v>
      </c>
      <c r="D70" s="29">
        <v>0</v>
      </c>
      <c r="E70" s="29"/>
      <c r="F70" s="29">
        <v>0</v>
      </c>
      <c r="G70" s="29"/>
      <c r="H70" s="29">
        <v>0</v>
      </c>
      <c r="I70" s="29"/>
      <c r="J70" s="29">
        <v>0</v>
      </c>
      <c r="K70" s="29"/>
      <c r="L70" s="29">
        <v>0</v>
      </c>
      <c r="M70" s="29"/>
      <c r="N70" s="55">
        <v>0</v>
      </c>
      <c r="O70" s="55">
        <v>0</v>
      </c>
      <c r="P70" s="5">
        <f t="shared" si="17"/>
        <v>0</v>
      </c>
      <c r="Q70" s="5">
        <f t="shared" si="5"/>
        <v>0</v>
      </c>
      <c r="R70" s="5">
        <f t="shared" si="14"/>
        <v>0</v>
      </c>
      <c r="S70" s="34">
        <f t="shared" si="15"/>
        <v>0</v>
      </c>
      <c r="U70" s="3">
        <f t="shared" si="18"/>
        <v>0</v>
      </c>
      <c r="V70" s="35"/>
      <c r="Y70" s="32"/>
      <c r="AA70" s="65">
        <v>42673</v>
      </c>
      <c r="AB70" s="177">
        <v>44129</v>
      </c>
      <c r="AC70" s="46" t="str">
        <f t="shared" si="7"/>
        <v>1</v>
      </c>
      <c r="AD70" s="46">
        <f t="shared" si="10"/>
        <v>1</v>
      </c>
      <c r="AE70" s="176">
        <v>44129</v>
      </c>
      <c r="AF70" s="73"/>
      <c r="AG70" s="74"/>
      <c r="AH70" s="178" t="s">
        <v>108</v>
      </c>
      <c r="AI70" s="46" t="str">
        <f t="shared" si="12"/>
        <v>n</v>
      </c>
      <c r="AJ70" s="178" t="s">
        <v>108</v>
      </c>
      <c r="AK70" s="181">
        <v>44239</v>
      </c>
      <c r="AL70" s="46" t="str">
        <f t="shared" si="11"/>
        <v>0</v>
      </c>
      <c r="AM70" s="46">
        <f t="shared" si="13"/>
        <v>0</v>
      </c>
      <c r="AN70" s="46">
        <v>1</v>
      </c>
      <c r="AT70" s="58">
        <v>42627</v>
      </c>
    </row>
    <row r="71" spans="1:46" ht="16.8" thickTop="1" thickBot="1" x14ac:dyDescent="0.35">
      <c r="A71" s="31">
        <f t="shared" si="3"/>
        <v>44298</v>
      </c>
      <c r="C71" s="2">
        <f t="shared" si="16"/>
        <v>44298</v>
      </c>
      <c r="D71" s="29">
        <v>0</v>
      </c>
      <c r="E71" s="29"/>
      <c r="F71" s="29">
        <v>0</v>
      </c>
      <c r="G71" s="29"/>
      <c r="H71" s="29">
        <v>0</v>
      </c>
      <c r="I71" s="29"/>
      <c r="J71" s="29">
        <v>0</v>
      </c>
      <c r="K71" s="29"/>
      <c r="L71" s="29">
        <v>0</v>
      </c>
      <c r="M71" s="29"/>
      <c r="N71" s="10">
        <v>0</v>
      </c>
      <c r="O71" s="10">
        <v>0</v>
      </c>
      <c r="P71" s="5">
        <f t="shared" si="17"/>
        <v>0</v>
      </c>
      <c r="Q71" s="5">
        <f t="shared" si="5"/>
        <v>0</v>
      </c>
      <c r="R71" s="5">
        <f t="shared" si="14"/>
        <v>0</v>
      </c>
      <c r="S71" s="34">
        <f t="shared" si="15"/>
        <v>0</v>
      </c>
      <c r="U71" s="3">
        <f t="shared" si="18"/>
        <v>0</v>
      </c>
      <c r="V71" s="35"/>
      <c r="Y71" s="32"/>
      <c r="AA71" s="65">
        <v>42679</v>
      </c>
      <c r="AB71" s="177">
        <v>44135</v>
      </c>
      <c r="AC71" s="46" t="str">
        <f t="shared" ref="AC71:AC100" si="19">IF($AB71&lt;$Z$39,"0",IF($AB71&lt;$Z$40,"1","0"))</f>
        <v>1</v>
      </c>
      <c r="AD71" s="46">
        <f t="shared" si="10"/>
        <v>1</v>
      </c>
      <c r="AE71" s="176">
        <v>44135</v>
      </c>
      <c r="AF71" s="75"/>
      <c r="AG71" s="76"/>
      <c r="AH71" s="178" t="s">
        <v>108</v>
      </c>
      <c r="AI71" s="46" t="str">
        <f t="shared" si="12"/>
        <v>n</v>
      </c>
      <c r="AJ71" s="178" t="s">
        <v>108</v>
      </c>
      <c r="AK71" s="180">
        <v>44572</v>
      </c>
      <c r="AL71" s="46" t="str">
        <f t="shared" si="11"/>
        <v>0</v>
      </c>
      <c r="AM71" s="46">
        <f t="shared" si="13"/>
        <v>0</v>
      </c>
      <c r="AN71" s="46">
        <v>2</v>
      </c>
      <c r="AT71" s="58">
        <v>42628</v>
      </c>
    </row>
    <row r="72" spans="1:46" ht="16.8" thickTop="1" thickBot="1" x14ac:dyDescent="0.35">
      <c r="A72" s="31">
        <f t="shared" si="3"/>
        <v>44305</v>
      </c>
      <c r="C72" s="2">
        <f t="shared" si="16"/>
        <v>44305</v>
      </c>
      <c r="D72" s="10">
        <v>0</v>
      </c>
      <c r="E72" s="10"/>
      <c r="F72" s="10">
        <v>0</v>
      </c>
      <c r="G72" s="10"/>
      <c r="H72" s="10">
        <v>0</v>
      </c>
      <c r="I72" s="10"/>
      <c r="J72" s="10">
        <v>0</v>
      </c>
      <c r="K72" s="10"/>
      <c r="L72" s="10">
        <v>0</v>
      </c>
      <c r="M72" s="10"/>
      <c r="N72" s="10">
        <v>0</v>
      </c>
      <c r="O72" s="10">
        <v>0</v>
      </c>
      <c r="P72" s="5">
        <f t="shared" si="17"/>
        <v>0</v>
      </c>
      <c r="Q72" s="5">
        <f t="shared" si="5"/>
        <v>0</v>
      </c>
      <c r="R72" s="5">
        <f t="shared" si="14"/>
        <v>0</v>
      </c>
      <c r="S72" s="34">
        <f t="shared" si="15"/>
        <v>0</v>
      </c>
      <c r="U72" s="3">
        <f t="shared" si="18"/>
        <v>0</v>
      </c>
      <c r="V72" s="35"/>
      <c r="Y72" s="32"/>
      <c r="AA72" s="65">
        <v>42680</v>
      </c>
      <c r="AB72" s="177">
        <v>44136</v>
      </c>
      <c r="AC72" s="46" t="str">
        <f t="shared" si="19"/>
        <v>1</v>
      </c>
      <c r="AD72" s="46">
        <f t="shared" si="10"/>
        <v>1</v>
      </c>
      <c r="AE72" s="176">
        <v>44136</v>
      </c>
      <c r="AF72" s="73"/>
      <c r="AG72" s="74"/>
      <c r="AH72" s="178" t="s">
        <v>108</v>
      </c>
      <c r="AI72" s="46" t="str">
        <f t="shared" si="12"/>
        <v>n</v>
      </c>
      <c r="AJ72" s="178" t="s">
        <v>108</v>
      </c>
      <c r="AK72" s="180">
        <v>44572</v>
      </c>
      <c r="AL72" s="46" t="str">
        <f t="shared" si="11"/>
        <v>0</v>
      </c>
      <c r="AM72" s="46">
        <f t="shared" si="13"/>
        <v>0</v>
      </c>
      <c r="AN72" s="46">
        <v>3</v>
      </c>
      <c r="AT72" s="58">
        <v>42629</v>
      </c>
    </row>
    <row r="73" spans="1:46" ht="16.8" thickTop="1" thickBot="1" x14ac:dyDescent="0.35">
      <c r="A73" s="31">
        <f t="shared" si="3"/>
        <v>44312</v>
      </c>
      <c r="C73" s="2">
        <f t="shared" si="16"/>
        <v>44312</v>
      </c>
      <c r="D73" s="10">
        <v>0</v>
      </c>
      <c r="E73" s="10"/>
      <c r="F73" s="10">
        <v>0</v>
      </c>
      <c r="G73" s="10"/>
      <c r="H73" s="10">
        <v>0</v>
      </c>
      <c r="I73" s="10"/>
      <c r="J73" s="10">
        <v>0</v>
      </c>
      <c r="K73" s="10"/>
      <c r="L73" s="10">
        <v>0</v>
      </c>
      <c r="M73" s="10"/>
      <c r="N73" s="10">
        <v>0</v>
      </c>
      <c r="O73" s="10">
        <v>0</v>
      </c>
      <c r="P73" s="5">
        <f t="shared" si="17"/>
        <v>0</v>
      </c>
      <c r="Q73" s="5">
        <f t="shared" si="5"/>
        <v>0</v>
      </c>
      <c r="R73" s="5">
        <f t="shared" si="14"/>
        <v>0</v>
      </c>
      <c r="S73" s="34">
        <f t="shared" si="15"/>
        <v>0</v>
      </c>
      <c r="U73" s="3">
        <f t="shared" si="18"/>
        <v>0</v>
      </c>
      <c r="V73" s="35"/>
      <c r="Y73" s="32"/>
      <c r="AA73" s="65">
        <v>42686</v>
      </c>
      <c r="AB73" s="177">
        <v>44142</v>
      </c>
      <c r="AC73" s="46" t="str">
        <f t="shared" si="19"/>
        <v>1</v>
      </c>
      <c r="AD73" s="46">
        <f t="shared" si="10"/>
        <v>1</v>
      </c>
      <c r="AE73" s="176">
        <v>44142</v>
      </c>
      <c r="AF73" s="75"/>
      <c r="AG73" s="76"/>
      <c r="AH73" s="178" t="s">
        <v>47</v>
      </c>
      <c r="AI73" s="46" t="str">
        <f t="shared" si="12"/>
        <v>n</v>
      </c>
      <c r="AJ73" s="178" t="s">
        <v>47</v>
      </c>
      <c r="AK73" s="180">
        <v>44239</v>
      </c>
      <c r="AL73" s="46" t="str">
        <f t="shared" si="11"/>
        <v>0</v>
      </c>
      <c r="AM73" s="46">
        <f t="shared" si="13"/>
        <v>0</v>
      </c>
      <c r="AN73" s="46">
        <v>1</v>
      </c>
      <c r="AT73" s="58">
        <v>42630</v>
      </c>
    </row>
    <row r="74" spans="1:46" ht="16.8" thickTop="1" thickBot="1" x14ac:dyDescent="0.35">
      <c r="A74" s="31">
        <f t="shared" si="3"/>
        <v>44319</v>
      </c>
      <c r="C74" s="2">
        <f t="shared" si="16"/>
        <v>44319</v>
      </c>
      <c r="D74" s="30">
        <v>0</v>
      </c>
      <c r="E74" s="30"/>
      <c r="F74" s="10">
        <v>0</v>
      </c>
      <c r="G74" s="10"/>
      <c r="H74" s="10">
        <v>0</v>
      </c>
      <c r="I74" s="10"/>
      <c r="J74" s="10">
        <v>0</v>
      </c>
      <c r="K74" s="10"/>
      <c r="L74" s="10">
        <v>0</v>
      </c>
      <c r="M74" s="10"/>
      <c r="N74" s="10">
        <v>0</v>
      </c>
      <c r="O74" s="10">
        <v>0</v>
      </c>
      <c r="P74" s="5">
        <f t="shared" si="17"/>
        <v>0</v>
      </c>
      <c r="Q74" s="5">
        <f t="shared" si="5"/>
        <v>0</v>
      </c>
      <c r="R74" s="5">
        <f t="shared" si="14"/>
        <v>0</v>
      </c>
      <c r="S74" s="34">
        <f t="shared" si="15"/>
        <v>0</v>
      </c>
      <c r="U74" s="3">
        <f t="shared" si="18"/>
        <v>0</v>
      </c>
      <c r="V74" s="35"/>
      <c r="Y74" s="32"/>
      <c r="AA74" s="65">
        <v>42687</v>
      </c>
      <c r="AB74" s="177">
        <v>44143</v>
      </c>
      <c r="AC74" s="46" t="str">
        <f t="shared" si="19"/>
        <v>1</v>
      </c>
      <c r="AD74" s="46">
        <f t="shared" si="10"/>
        <v>1</v>
      </c>
      <c r="AE74" s="176">
        <v>44143</v>
      </c>
      <c r="AF74" s="73"/>
      <c r="AG74" s="74"/>
      <c r="AH74" s="178" t="s">
        <v>47</v>
      </c>
      <c r="AI74" s="46" t="str">
        <f t="shared" si="12"/>
        <v>n</v>
      </c>
      <c r="AJ74" s="178" t="s">
        <v>47</v>
      </c>
      <c r="AK74" s="180">
        <v>44573</v>
      </c>
      <c r="AL74" s="46" t="str">
        <f t="shared" si="11"/>
        <v>0</v>
      </c>
      <c r="AM74" s="46">
        <f t="shared" si="13"/>
        <v>0</v>
      </c>
      <c r="AN74" s="46">
        <v>2</v>
      </c>
      <c r="AT74" s="58">
        <v>42631</v>
      </c>
    </row>
    <row r="75" spans="1:46" ht="16.8" thickTop="1" thickBot="1" x14ac:dyDescent="0.35">
      <c r="A75" s="31">
        <f t="shared" si="3"/>
        <v>44326</v>
      </c>
      <c r="C75" s="2">
        <f t="shared" si="16"/>
        <v>44326</v>
      </c>
      <c r="D75" s="10">
        <v>0</v>
      </c>
      <c r="E75" s="10"/>
      <c r="F75" s="10">
        <v>0</v>
      </c>
      <c r="G75" s="10"/>
      <c r="H75" s="10">
        <v>0</v>
      </c>
      <c r="I75" s="10"/>
      <c r="J75" s="10">
        <v>0</v>
      </c>
      <c r="K75" s="10"/>
      <c r="L75" s="10">
        <v>0</v>
      </c>
      <c r="M75" s="10"/>
      <c r="N75" s="10">
        <v>0</v>
      </c>
      <c r="O75" s="10">
        <v>0</v>
      </c>
      <c r="P75" s="5">
        <f t="shared" si="17"/>
        <v>0</v>
      </c>
      <c r="Q75" s="5">
        <f t="shared" si="5"/>
        <v>0</v>
      </c>
      <c r="R75" s="5">
        <f t="shared" si="14"/>
        <v>0</v>
      </c>
      <c r="S75" s="34">
        <f t="shared" si="15"/>
        <v>0</v>
      </c>
      <c r="U75" s="3">
        <f t="shared" si="18"/>
        <v>0</v>
      </c>
      <c r="V75" s="35"/>
      <c r="Y75" s="32"/>
      <c r="AA75" s="65">
        <v>42693</v>
      </c>
      <c r="AB75" s="177">
        <v>44149</v>
      </c>
      <c r="AC75" s="46" t="str">
        <f t="shared" si="19"/>
        <v>1</v>
      </c>
      <c r="AD75" s="46">
        <f t="shared" si="10"/>
        <v>1</v>
      </c>
      <c r="AE75" s="176">
        <v>44149</v>
      </c>
      <c r="AF75" s="75"/>
      <c r="AG75" s="76"/>
      <c r="AH75" s="178" t="s">
        <v>47</v>
      </c>
      <c r="AI75" s="46" t="str">
        <f t="shared" si="12"/>
        <v>n</v>
      </c>
      <c r="AJ75" s="178" t="s">
        <v>47</v>
      </c>
      <c r="AK75" s="180">
        <v>44573</v>
      </c>
      <c r="AL75" s="46" t="str">
        <f t="shared" si="11"/>
        <v>0</v>
      </c>
      <c r="AM75" s="46">
        <f t="shared" si="13"/>
        <v>0</v>
      </c>
      <c r="AN75" s="46">
        <v>3</v>
      </c>
      <c r="AT75" s="58">
        <v>42632</v>
      </c>
    </row>
    <row r="76" spans="1:46" ht="16.8" thickTop="1" thickBot="1" x14ac:dyDescent="0.35">
      <c r="A76" s="31">
        <f t="shared" si="3"/>
        <v>44333</v>
      </c>
      <c r="C76" s="2">
        <f t="shared" si="16"/>
        <v>44333</v>
      </c>
      <c r="D76" s="10">
        <v>0</v>
      </c>
      <c r="E76" s="10"/>
      <c r="F76" s="10">
        <v>0</v>
      </c>
      <c r="G76" s="10"/>
      <c r="H76" s="10">
        <v>0</v>
      </c>
      <c r="I76" s="10"/>
      <c r="J76" s="10">
        <v>0</v>
      </c>
      <c r="K76" s="10"/>
      <c r="L76" s="10">
        <v>0</v>
      </c>
      <c r="M76" s="10"/>
      <c r="N76" s="10">
        <v>0</v>
      </c>
      <c r="O76" s="10">
        <v>0</v>
      </c>
      <c r="P76" s="5">
        <f t="shared" si="17"/>
        <v>0</v>
      </c>
      <c r="Q76" s="5">
        <f t="shared" si="5"/>
        <v>0</v>
      </c>
      <c r="R76" s="5">
        <f t="shared" si="14"/>
        <v>0</v>
      </c>
      <c r="S76" s="34">
        <f t="shared" si="15"/>
        <v>0</v>
      </c>
      <c r="U76" s="3">
        <f t="shared" si="18"/>
        <v>0</v>
      </c>
      <c r="V76" s="35"/>
      <c r="Y76" s="32"/>
      <c r="AA76" s="65">
        <v>42694</v>
      </c>
      <c r="AB76" s="177">
        <v>44150</v>
      </c>
      <c r="AC76" s="46" t="str">
        <f t="shared" si="19"/>
        <v>1</v>
      </c>
      <c r="AD76" s="46">
        <f t="shared" si="10"/>
        <v>1</v>
      </c>
      <c r="AE76" s="176">
        <v>44150</v>
      </c>
      <c r="AF76" s="73"/>
      <c r="AG76" s="74"/>
      <c r="AH76" s="178" t="s">
        <v>145</v>
      </c>
      <c r="AI76" s="46" t="str">
        <f t="shared" si="12"/>
        <v>n</v>
      </c>
      <c r="AJ76" s="178" t="s">
        <v>145</v>
      </c>
      <c r="AK76" s="181">
        <v>44316</v>
      </c>
      <c r="AL76" s="46" t="str">
        <f t="shared" si="11"/>
        <v>0</v>
      </c>
      <c r="AM76" s="46">
        <f t="shared" si="13"/>
        <v>0</v>
      </c>
      <c r="AN76" s="46">
        <v>1</v>
      </c>
      <c r="AT76" s="58">
        <v>42633</v>
      </c>
    </row>
    <row r="77" spans="1:46" ht="16.8" thickTop="1" thickBot="1" x14ac:dyDescent="0.35">
      <c r="A77" s="31">
        <f t="shared" si="3"/>
        <v>44340</v>
      </c>
      <c r="C77" s="2">
        <f t="shared" si="16"/>
        <v>44340</v>
      </c>
      <c r="D77" s="10">
        <v>0</v>
      </c>
      <c r="E77" s="10"/>
      <c r="F77" s="10">
        <v>0</v>
      </c>
      <c r="G77" s="10"/>
      <c r="H77" s="10">
        <v>0</v>
      </c>
      <c r="I77" s="10"/>
      <c r="J77" s="10">
        <v>0</v>
      </c>
      <c r="K77" s="10"/>
      <c r="L77" s="10">
        <v>0</v>
      </c>
      <c r="M77" s="10"/>
      <c r="N77" s="10">
        <v>0</v>
      </c>
      <c r="O77" s="10">
        <v>0</v>
      </c>
      <c r="P77" s="5">
        <f t="shared" si="17"/>
        <v>0</v>
      </c>
      <c r="Q77" s="5">
        <f t="shared" si="5"/>
        <v>0</v>
      </c>
      <c r="R77" s="5">
        <f t="shared" si="14"/>
        <v>0</v>
      </c>
      <c r="S77" s="34">
        <f t="shared" si="15"/>
        <v>0</v>
      </c>
      <c r="U77" s="3">
        <f t="shared" si="18"/>
        <v>0</v>
      </c>
      <c r="V77" s="35"/>
      <c r="Y77" s="32"/>
      <c r="AA77" s="65">
        <v>42700</v>
      </c>
      <c r="AB77" s="177">
        <v>44156</v>
      </c>
      <c r="AC77" s="46" t="str">
        <f t="shared" si="19"/>
        <v>1</v>
      </c>
      <c r="AD77" s="46">
        <f t="shared" si="10"/>
        <v>1</v>
      </c>
      <c r="AE77" s="176">
        <v>44156</v>
      </c>
      <c r="AF77" s="75"/>
      <c r="AG77" s="76"/>
      <c r="AH77" s="178" t="s">
        <v>145</v>
      </c>
      <c r="AI77" s="46" t="str">
        <f t="shared" si="12"/>
        <v>n</v>
      </c>
      <c r="AJ77" s="178" t="s">
        <v>145</v>
      </c>
      <c r="AK77" s="180">
        <v>44574</v>
      </c>
      <c r="AL77" s="46" t="str">
        <f t="shared" si="11"/>
        <v>0</v>
      </c>
      <c r="AM77" s="46">
        <f t="shared" si="13"/>
        <v>0</v>
      </c>
      <c r="AN77" s="46">
        <v>2</v>
      </c>
      <c r="AT77" s="58">
        <v>42634</v>
      </c>
    </row>
    <row r="78" spans="1:46" ht="16.8" thickTop="1" thickBot="1" x14ac:dyDescent="0.35">
      <c r="A78" s="31">
        <f t="shared" si="3"/>
        <v>44347</v>
      </c>
      <c r="C78" s="2">
        <f t="shared" si="16"/>
        <v>44347</v>
      </c>
      <c r="D78" s="10">
        <v>0</v>
      </c>
      <c r="E78" s="10"/>
      <c r="F78" s="10">
        <v>0</v>
      </c>
      <c r="G78" s="10"/>
      <c r="H78" s="10">
        <v>0</v>
      </c>
      <c r="I78" s="10"/>
      <c r="J78" s="10">
        <v>0</v>
      </c>
      <c r="K78" s="10"/>
      <c r="L78" s="10">
        <v>0</v>
      </c>
      <c r="M78" s="10"/>
      <c r="N78" s="10">
        <v>0</v>
      </c>
      <c r="O78" s="10">
        <v>0</v>
      </c>
      <c r="P78" s="5">
        <f t="shared" si="17"/>
        <v>0</v>
      </c>
      <c r="Q78" s="5">
        <f t="shared" si="5"/>
        <v>0</v>
      </c>
      <c r="R78" s="5">
        <f t="shared" si="14"/>
        <v>0</v>
      </c>
      <c r="S78" s="34">
        <f t="shared" si="15"/>
        <v>0</v>
      </c>
      <c r="U78" s="3">
        <f t="shared" si="18"/>
        <v>0</v>
      </c>
      <c r="V78" s="35"/>
      <c r="Y78" s="32"/>
      <c r="AA78" s="65">
        <v>42701</v>
      </c>
      <c r="AB78" s="177">
        <v>44157</v>
      </c>
      <c r="AC78" s="46" t="str">
        <f t="shared" si="19"/>
        <v>1</v>
      </c>
      <c r="AD78" s="46">
        <f t="shared" si="10"/>
        <v>1</v>
      </c>
      <c r="AE78" s="176">
        <v>44157</v>
      </c>
      <c r="AF78" s="73"/>
      <c r="AG78" s="74"/>
      <c r="AH78" s="178" t="s">
        <v>145</v>
      </c>
      <c r="AI78" s="46" t="str">
        <f t="shared" si="12"/>
        <v>n</v>
      </c>
      <c r="AJ78" s="178" t="s">
        <v>145</v>
      </c>
      <c r="AK78" s="180">
        <v>44574</v>
      </c>
      <c r="AL78" s="46" t="str">
        <f t="shared" si="11"/>
        <v>0</v>
      </c>
      <c r="AM78" s="46">
        <f t="shared" si="13"/>
        <v>0</v>
      </c>
      <c r="AN78" s="46">
        <v>3</v>
      </c>
      <c r="AT78" s="58">
        <v>42635</v>
      </c>
    </row>
    <row r="79" spans="1:46" ht="16.8" thickTop="1" thickBot="1" x14ac:dyDescent="0.35">
      <c r="A79" s="31">
        <f t="shared" si="3"/>
        <v>44354</v>
      </c>
      <c r="C79" s="2">
        <f t="shared" si="16"/>
        <v>44354</v>
      </c>
      <c r="D79" s="10">
        <v>0</v>
      </c>
      <c r="E79" s="10"/>
      <c r="F79" s="10">
        <v>0</v>
      </c>
      <c r="G79" s="10"/>
      <c r="H79" s="10">
        <v>0</v>
      </c>
      <c r="I79" s="10"/>
      <c r="J79" s="10">
        <v>0</v>
      </c>
      <c r="K79" s="10"/>
      <c r="L79" s="10">
        <v>0</v>
      </c>
      <c r="M79" s="10"/>
      <c r="N79" s="10">
        <v>0</v>
      </c>
      <c r="O79" s="10">
        <v>0</v>
      </c>
      <c r="P79" s="5">
        <f t="shared" si="17"/>
        <v>0</v>
      </c>
      <c r="Q79" s="5">
        <f t="shared" si="5"/>
        <v>0</v>
      </c>
      <c r="R79" s="5">
        <f t="shared" si="14"/>
        <v>0</v>
      </c>
      <c r="S79" s="34">
        <f t="shared" si="15"/>
        <v>0</v>
      </c>
      <c r="U79" s="3">
        <f t="shared" si="18"/>
        <v>0</v>
      </c>
      <c r="V79" s="35"/>
      <c r="Y79" s="32"/>
      <c r="AA79" s="65">
        <v>42707</v>
      </c>
      <c r="AB79" s="177">
        <v>44163</v>
      </c>
      <c r="AC79" s="46" t="str">
        <f t="shared" si="19"/>
        <v>1</v>
      </c>
      <c r="AD79" s="46">
        <f t="shared" si="10"/>
        <v>1</v>
      </c>
      <c r="AE79" s="176">
        <v>44163</v>
      </c>
      <c r="AF79" s="75"/>
      <c r="AG79" s="76"/>
      <c r="AH79" s="178" t="s">
        <v>26</v>
      </c>
      <c r="AI79" s="46" t="str">
        <f t="shared" si="12"/>
        <v>n</v>
      </c>
      <c r="AJ79" s="178" t="s">
        <v>26</v>
      </c>
      <c r="AK79" s="181">
        <v>44239</v>
      </c>
      <c r="AL79" s="46" t="str">
        <f t="shared" si="11"/>
        <v>0</v>
      </c>
      <c r="AM79" s="46">
        <f t="shared" si="13"/>
        <v>0</v>
      </c>
      <c r="AN79" s="46">
        <v>1</v>
      </c>
      <c r="AT79" s="58">
        <v>42636</v>
      </c>
    </row>
    <row r="80" spans="1:46" ht="16.8" thickTop="1" thickBot="1" x14ac:dyDescent="0.35">
      <c r="A80" s="31">
        <f t="shared" si="3"/>
        <v>44361</v>
      </c>
      <c r="C80" s="2">
        <f t="shared" si="16"/>
        <v>44361</v>
      </c>
      <c r="D80" s="10">
        <v>0</v>
      </c>
      <c r="E80" s="10"/>
      <c r="F80" s="10">
        <v>0</v>
      </c>
      <c r="G80" s="10"/>
      <c r="H80" s="10">
        <v>0</v>
      </c>
      <c r="I80" s="10"/>
      <c r="J80" s="10">
        <v>0</v>
      </c>
      <c r="K80" s="10"/>
      <c r="L80" s="10">
        <v>0</v>
      </c>
      <c r="M80" s="10"/>
      <c r="N80" s="10">
        <v>0</v>
      </c>
      <c r="O80" s="10">
        <v>0</v>
      </c>
      <c r="P80" s="5">
        <f t="shared" si="17"/>
        <v>0</v>
      </c>
      <c r="Q80" s="5">
        <f t="shared" si="5"/>
        <v>0</v>
      </c>
      <c r="R80" s="5">
        <f t="shared" si="14"/>
        <v>0</v>
      </c>
      <c r="S80" s="34">
        <f t="shared" si="15"/>
        <v>0</v>
      </c>
      <c r="U80" s="3">
        <f t="shared" si="18"/>
        <v>0</v>
      </c>
      <c r="V80" s="35"/>
      <c r="Y80" s="32"/>
      <c r="AA80" s="65">
        <v>42708</v>
      </c>
      <c r="AB80" s="177">
        <v>44164</v>
      </c>
      <c r="AC80" s="46" t="str">
        <f t="shared" si="19"/>
        <v>1</v>
      </c>
      <c r="AD80" s="46">
        <f t="shared" si="10"/>
        <v>1</v>
      </c>
      <c r="AE80" s="176">
        <v>44164</v>
      </c>
      <c r="AF80" s="73"/>
      <c r="AG80" s="74"/>
      <c r="AH80" s="178" t="s">
        <v>26</v>
      </c>
      <c r="AI80" s="46" t="str">
        <f t="shared" si="12"/>
        <v>n</v>
      </c>
      <c r="AJ80" s="178" t="s">
        <v>26</v>
      </c>
      <c r="AK80" s="180">
        <v>44575</v>
      </c>
      <c r="AL80" s="46" t="str">
        <f t="shared" si="11"/>
        <v>0</v>
      </c>
      <c r="AM80" s="46">
        <f t="shared" si="13"/>
        <v>0</v>
      </c>
      <c r="AN80" s="46">
        <v>2</v>
      </c>
      <c r="AT80" s="58">
        <v>42637</v>
      </c>
    </row>
    <row r="81" spans="1:46" ht="16.8" thickTop="1" thickBot="1" x14ac:dyDescent="0.35">
      <c r="A81" s="31">
        <f t="shared" si="3"/>
        <v>44368</v>
      </c>
      <c r="C81" s="2">
        <f t="shared" si="16"/>
        <v>44368</v>
      </c>
      <c r="D81" s="10">
        <v>0</v>
      </c>
      <c r="E81" s="10"/>
      <c r="F81" s="10">
        <v>0</v>
      </c>
      <c r="G81" s="10"/>
      <c r="H81" s="10">
        <v>0</v>
      </c>
      <c r="I81" s="10"/>
      <c r="J81" s="10">
        <v>0</v>
      </c>
      <c r="K81" s="10"/>
      <c r="L81" s="10">
        <v>0</v>
      </c>
      <c r="M81" s="10"/>
      <c r="N81" s="10">
        <v>0</v>
      </c>
      <c r="O81" s="10">
        <v>0</v>
      </c>
      <c r="P81" s="5">
        <f t="shared" si="17"/>
        <v>0</v>
      </c>
      <c r="Q81" s="5">
        <f t="shared" si="5"/>
        <v>0</v>
      </c>
      <c r="R81" s="5">
        <f t="shared" si="14"/>
        <v>0</v>
      </c>
      <c r="S81" s="34">
        <f t="shared" si="15"/>
        <v>0</v>
      </c>
      <c r="U81" s="3">
        <f t="shared" si="18"/>
        <v>0</v>
      </c>
      <c r="V81" s="35"/>
      <c r="Y81" s="32"/>
      <c r="AA81" s="65">
        <v>42714</v>
      </c>
      <c r="AB81" s="177">
        <v>44170</v>
      </c>
      <c r="AC81" s="46" t="str">
        <f t="shared" si="19"/>
        <v>1</v>
      </c>
      <c r="AD81" s="46">
        <f t="shared" si="10"/>
        <v>1</v>
      </c>
      <c r="AE81" s="176">
        <v>44170</v>
      </c>
      <c r="AF81" s="75"/>
      <c r="AG81" s="76"/>
      <c r="AH81" s="178" t="s">
        <v>26</v>
      </c>
      <c r="AI81" s="46" t="str">
        <f t="shared" si="12"/>
        <v>n</v>
      </c>
      <c r="AJ81" s="178" t="s">
        <v>26</v>
      </c>
      <c r="AK81" s="180">
        <v>44575</v>
      </c>
      <c r="AL81" s="46" t="str">
        <f t="shared" si="11"/>
        <v>0</v>
      </c>
      <c r="AM81" s="46">
        <f t="shared" si="13"/>
        <v>0</v>
      </c>
      <c r="AN81" s="46">
        <v>3</v>
      </c>
      <c r="AT81" s="58">
        <v>42638</v>
      </c>
    </row>
    <row r="82" spans="1:46" ht="16.8" thickTop="1" thickBot="1" x14ac:dyDescent="0.35">
      <c r="A82" s="31">
        <f t="shared" si="3"/>
        <v>44375</v>
      </c>
      <c r="C82" s="2">
        <f t="shared" si="16"/>
        <v>44375</v>
      </c>
      <c r="D82" s="29">
        <v>0</v>
      </c>
      <c r="E82" s="29"/>
      <c r="F82" s="29">
        <v>0</v>
      </c>
      <c r="G82" s="29"/>
      <c r="H82" s="29">
        <v>0</v>
      </c>
      <c r="I82" s="29"/>
      <c r="J82" s="29">
        <v>0</v>
      </c>
      <c r="K82" s="29"/>
      <c r="L82" s="29">
        <v>0</v>
      </c>
      <c r="M82" s="29"/>
      <c r="N82" s="55">
        <v>0</v>
      </c>
      <c r="O82" s="55">
        <v>0</v>
      </c>
      <c r="P82" s="5">
        <f t="shared" si="17"/>
        <v>0</v>
      </c>
      <c r="Q82" s="5">
        <f t="shared" si="5"/>
        <v>0</v>
      </c>
      <c r="R82" s="5">
        <f t="shared" si="14"/>
        <v>0</v>
      </c>
      <c r="S82" s="34">
        <f t="shared" si="15"/>
        <v>0</v>
      </c>
      <c r="U82" s="3">
        <f t="shared" si="18"/>
        <v>0</v>
      </c>
      <c r="V82" s="35"/>
      <c r="Y82" s="32"/>
      <c r="AA82" s="65">
        <v>42715</v>
      </c>
      <c r="AB82" s="177">
        <v>44171</v>
      </c>
      <c r="AC82" s="46" t="str">
        <f t="shared" si="19"/>
        <v>1</v>
      </c>
      <c r="AD82" s="46">
        <f t="shared" si="10"/>
        <v>1</v>
      </c>
      <c r="AE82" s="176">
        <v>44171</v>
      </c>
      <c r="AF82" s="73"/>
      <c r="AG82" s="74"/>
      <c r="AH82" s="178" t="s">
        <v>181</v>
      </c>
      <c r="AI82" s="46" t="str">
        <f t="shared" si="12"/>
        <v>n</v>
      </c>
      <c r="AJ82" s="178" t="s">
        <v>181</v>
      </c>
      <c r="AK82" s="180">
        <v>44239</v>
      </c>
      <c r="AL82" s="46" t="str">
        <f t="shared" si="11"/>
        <v>0</v>
      </c>
      <c r="AM82" s="46">
        <f t="shared" si="13"/>
        <v>0</v>
      </c>
      <c r="AN82" s="46">
        <v>1</v>
      </c>
      <c r="AT82" s="58">
        <v>42639</v>
      </c>
    </row>
    <row r="83" spans="1:46" ht="16.8" thickTop="1" thickBot="1" x14ac:dyDescent="0.35">
      <c r="A83" s="31">
        <f t="shared" si="3"/>
        <v>44382</v>
      </c>
      <c r="C83" s="2">
        <f t="shared" si="16"/>
        <v>44382</v>
      </c>
      <c r="D83" s="29">
        <v>0</v>
      </c>
      <c r="E83" s="29"/>
      <c r="F83" s="29">
        <v>0</v>
      </c>
      <c r="G83" s="29"/>
      <c r="H83" s="29">
        <v>0</v>
      </c>
      <c r="I83" s="29"/>
      <c r="J83" s="29">
        <v>0</v>
      </c>
      <c r="K83" s="29"/>
      <c r="L83" s="29">
        <v>0</v>
      </c>
      <c r="M83" s="29"/>
      <c r="N83" s="55">
        <v>0</v>
      </c>
      <c r="O83" s="55">
        <v>0</v>
      </c>
      <c r="P83" s="5">
        <f t="shared" si="17"/>
        <v>0</v>
      </c>
      <c r="Q83" s="5">
        <f t="shared" si="5"/>
        <v>0</v>
      </c>
      <c r="R83" s="5">
        <f t="shared" si="14"/>
        <v>0</v>
      </c>
      <c r="S83" s="34">
        <f t="shared" si="15"/>
        <v>0</v>
      </c>
      <c r="U83" s="3">
        <f t="shared" si="18"/>
        <v>0</v>
      </c>
      <c r="V83" s="35"/>
      <c r="Y83" s="32"/>
      <c r="AA83" s="65">
        <v>42721</v>
      </c>
      <c r="AB83" s="177">
        <v>44177</v>
      </c>
      <c r="AC83" s="46" t="str">
        <f t="shared" si="19"/>
        <v>1</v>
      </c>
      <c r="AD83" s="46">
        <f t="shared" si="10"/>
        <v>1</v>
      </c>
      <c r="AE83" s="176">
        <v>44177</v>
      </c>
      <c r="AF83" s="75"/>
      <c r="AG83" s="76"/>
      <c r="AH83" s="178" t="s">
        <v>181</v>
      </c>
      <c r="AI83" s="46" t="str">
        <f t="shared" si="12"/>
        <v>n</v>
      </c>
      <c r="AJ83" s="178" t="s">
        <v>181</v>
      </c>
      <c r="AK83" s="180">
        <v>44576</v>
      </c>
      <c r="AL83" s="46" t="str">
        <f t="shared" si="11"/>
        <v>0</v>
      </c>
      <c r="AM83" s="46">
        <f t="shared" si="13"/>
        <v>0</v>
      </c>
      <c r="AN83" s="46">
        <v>2</v>
      </c>
      <c r="AT83" s="58">
        <v>42640</v>
      </c>
    </row>
    <row r="84" spans="1:46" ht="16.8" thickTop="1" thickBot="1" x14ac:dyDescent="0.35">
      <c r="A84" s="31">
        <f t="shared" si="3"/>
        <v>44389</v>
      </c>
      <c r="C84" s="2">
        <f t="shared" si="16"/>
        <v>44389</v>
      </c>
      <c r="D84" s="29">
        <v>0</v>
      </c>
      <c r="E84" s="29"/>
      <c r="F84" s="29">
        <v>0</v>
      </c>
      <c r="G84" s="29"/>
      <c r="H84" s="29">
        <v>0</v>
      </c>
      <c r="I84" s="29"/>
      <c r="J84" s="29">
        <v>0</v>
      </c>
      <c r="K84" s="29"/>
      <c r="L84" s="29">
        <v>0</v>
      </c>
      <c r="M84" s="29"/>
      <c r="N84" s="55">
        <v>0</v>
      </c>
      <c r="O84" s="55">
        <v>0</v>
      </c>
      <c r="P84" s="5">
        <f t="shared" si="17"/>
        <v>0</v>
      </c>
      <c r="Q84" s="5">
        <f t="shared" si="5"/>
        <v>0</v>
      </c>
      <c r="R84" s="5">
        <f t="shared" si="14"/>
        <v>0</v>
      </c>
      <c r="S84" s="34">
        <f t="shared" si="15"/>
        <v>0</v>
      </c>
      <c r="U84" s="3">
        <f t="shared" si="18"/>
        <v>0</v>
      </c>
      <c r="V84" s="35"/>
      <c r="Y84" s="32"/>
      <c r="AA84" s="65">
        <v>42722</v>
      </c>
      <c r="AB84" s="177">
        <v>44178</v>
      </c>
      <c r="AC84" s="46" t="str">
        <f t="shared" si="19"/>
        <v>1</v>
      </c>
      <c r="AD84" s="46">
        <f t="shared" si="10"/>
        <v>1</v>
      </c>
      <c r="AE84" s="176">
        <v>44178</v>
      </c>
      <c r="AF84" s="73"/>
      <c r="AG84" s="74"/>
      <c r="AH84" s="178" t="s">
        <v>181</v>
      </c>
      <c r="AI84" s="46" t="str">
        <f t="shared" si="12"/>
        <v>n</v>
      </c>
      <c r="AJ84" s="178" t="s">
        <v>181</v>
      </c>
      <c r="AK84" s="180">
        <v>44576</v>
      </c>
      <c r="AL84" s="46" t="str">
        <f t="shared" si="11"/>
        <v>0</v>
      </c>
      <c r="AM84" s="46">
        <f t="shared" si="13"/>
        <v>0</v>
      </c>
      <c r="AN84" s="46">
        <v>3</v>
      </c>
      <c r="AT84" s="58">
        <v>42641</v>
      </c>
    </row>
    <row r="85" spans="1:46" ht="16.8" thickTop="1" thickBot="1" x14ac:dyDescent="0.35">
      <c r="A85" s="31">
        <f t="shared" si="3"/>
        <v>44396</v>
      </c>
      <c r="C85" s="2">
        <f t="shared" si="16"/>
        <v>44396</v>
      </c>
      <c r="D85" s="29">
        <v>0</v>
      </c>
      <c r="E85" s="29"/>
      <c r="F85" s="29">
        <v>0</v>
      </c>
      <c r="G85" s="29"/>
      <c r="H85" s="29">
        <v>0</v>
      </c>
      <c r="I85" s="29"/>
      <c r="J85" s="29">
        <v>0</v>
      </c>
      <c r="K85" s="29"/>
      <c r="L85" s="29">
        <v>0</v>
      </c>
      <c r="M85" s="29"/>
      <c r="N85" s="55">
        <v>0</v>
      </c>
      <c r="O85" s="55">
        <v>0</v>
      </c>
      <c r="P85" s="5">
        <f t="shared" si="17"/>
        <v>0</v>
      </c>
      <c r="Q85" s="5">
        <f t="shared" si="5"/>
        <v>0</v>
      </c>
      <c r="R85" s="5">
        <f t="shared" si="14"/>
        <v>0</v>
      </c>
      <c r="S85" s="34">
        <f t="shared" si="15"/>
        <v>0</v>
      </c>
      <c r="U85" s="3">
        <f t="shared" si="18"/>
        <v>0</v>
      </c>
      <c r="V85" s="35"/>
      <c r="Y85" s="32"/>
      <c r="AA85" s="65">
        <v>42726</v>
      </c>
      <c r="AB85" s="177">
        <v>44184</v>
      </c>
      <c r="AC85" s="46" t="str">
        <f t="shared" si="19"/>
        <v>1</v>
      </c>
      <c r="AD85" s="46">
        <f t="shared" si="10"/>
        <v>1</v>
      </c>
      <c r="AE85" s="176">
        <v>44184</v>
      </c>
      <c r="AF85" s="75"/>
      <c r="AG85" s="76"/>
      <c r="AH85" s="178" t="s">
        <v>36</v>
      </c>
      <c r="AI85" s="46" t="str">
        <f t="shared" si="12"/>
        <v>n</v>
      </c>
      <c r="AJ85" s="178" t="s">
        <v>36</v>
      </c>
      <c r="AK85" s="181">
        <v>44354</v>
      </c>
      <c r="AL85" s="46" t="str">
        <f t="shared" si="11"/>
        <v>0</v>
      </c>
      <c r="AM85" s="46">
        <f t="shared" si="13"/>
        <v>0</v>
      </c>
      <c r="AN85" s="46">
        <v>1</v>
      </c>
      <c r="AT85" s="58">
        <v>42642</v>
      </c>
    </row>
    <row r="86" spans="1:46" ht="16.8" thickTop="1" thickBot="1" x14ac:dyDescent="0.35">
      <c r="A86" s="31">
        <f t="shared" si="3"/>
        <v>44403</v>
      </c>
      <c r="C86" s="2">
        <f t="shared" si="16"/>
        <v>44403</v>
      </c>
      <c r="D86" s="29">
        <v>0</v>
      </c>
      <c r="E86" s="29"/>
      <c r="F86" s="29">
        <v>0</v>
      </c>
      <c r="G86" s="29"/>
      <c r="H86" s="29">
        <v>0</v>
      </c>
      <c r="I86" s="29"/>
      <c r="J86" s="29">
        <v>0</v>
      </c>
      <c r="K86" s="29"/>
      <c r="L86" s="29">
        <v>0</v>
      </c>
      <c r="M86" s="29"/>
      <c r="N86" s="55">
        <v>0</v>
      </c>
      <c r="O86" s="55">
        <v>0</v>
      </c>
      <c r="P86" s="5">
        <f t="shared" si="17"/>
        <v>0</v>
      </c>
      <c r="Q86" s="5">
        <f t="shared" si="5"/>
        <v>0</v>
      </c>
      <c r="R86" s="5">
        <f t="shared" si="14"/>
        <v>0</v>
      </c>
      <c r="S86" s="34">
        <f t="shared" si="15"/>
        <v>0</v>
      </c>
      <c r="U86" s="3">
        <f t="shared" si="18"/>
        <v>0</v>
      </c>
      <c r="V86" s="35"/>
      <c r="Y86" s="32"/>
      <c r="AA86" s="65">
        <v>42727</v>
      </c>
      <c r="AB86" s="177">
        <v>44185</v>
      </c>
      <c r="AC86" s="46" t="str">
        <f t="shared" si="19"/>
        <v>1</v>
      </c>
      <c r="AD86" s="46">
        <f t="shared" si="10"/>
        <v>1</v>
      </c>
      <c r="AE86" s="176">
        <v>44185</v>
      </c>
      <c r="AF86" s="73"/>
      <c r="AG86" s="74"/>
      <c r="AH86" s="178" t="s">
        <v>36</v>
      </c>
      <c r="AI86" s="46" t="str">
        <f t="shared" si="12"/>
        <v>n</v>
      </c>
      <c r="AJ86" s="178" t="s">
        <v>36</v>
      </c>
      <c r="AK86" s="180">
        <v>44577</v>
      </c>
      <c r="AL86" s="46" t="str">
        <f t="shared" si="11"/>
        <v>0</v>
      </c>
      <c r="AM86" s="46">
        <f t="shared" si="13"/>
        <v>0</v>
      </c>
      <c r="AN86" s="46">
        <v>2</v>
      </c>
      <c r="AT86" s="58">
        <v>42643</v>
      </c>
    </row>
    <row r="87" spans="1:46" ht="16.8" thickTop="1" thickBot="1" x14ac:dyDescent="0.35">
      <c r="A87" s="31">
        <f t="shared" si="3"/>
        <v>44410</v>
      </c>
      <c r="C87" s="2">
        <f t="shared" si="16"/>
        <v>44410</v>
      </c>
      <c r="D87" s="29">
        <v>0</v>
      </c>
      <c r="E87" s="29"/>
      <c r="F87" s="29">
        <v>0</v>
      </c>
      <c r="G87" s="29"/>
      <c r="H87" s="29">
        <v>0</v>
      </c>
      <c r="I87" s="29"/>
      <c r="J87" s="29">
        <v>0</v>
      </c>
      <c r="K87" s="29"/>
      <c r="L87" s="29">
        <v>0</v>
      </c>
      <c r="M87" s="29"/>
      <c r="N87" s="55">
        <v>0</v>
      </c>
      <c r="O87" s="55">
        <v>0</v>
      </c>
      <c r="P87" s="5">
        <f t="shared" si="17"/>
        <v>0</v>
      </c>
      <c r="Q87" s="5">
        <f t="shared" si="5"/>
        <v>0</v>
      </c>
      <c r="R87" s="5">
        <f t="shared" si="14"/>
        <v>0</v>
      </c>
      <c r="S87" s="34">
        <f t="shared" si="15"/>
        <v>0</v>
      </c>
      <c r="U87" s="3">
        <f t="shared" si="18"/>
        <v>0</v>
      </c>
      <c r="V87" s="35"/>
      <c r="Y87" s="32"/>
      <c r="AA87" s="65">
        <v>42728</v>
      </c>
      <c r="AB87" s="177">
        <v>44186</v>
      </c>
      <c r="AC87" s="46" t="str">
        <f t="shared" si="19"/>
        <v>1</v>
      </c>
      <c r="AD87" s="46">
        <f t="shared" si="10"/>
        <v>1</v>
      </c>
      <c r="AE87" s="176">
        <v>44186</v>
      </c>
      <c r="AF87" s="75"/>
      <c r="AG87" s="76"/>
      <c r="AH87" s="178" t="s">
        <v>36</v>
      </c>
      <c r="AI87" s="46" t="str">
        <f t="shared" si="12"/>
        <v>n</v>
      </c>
      <c r="AJ87" s="178" t="s">
        <v>36</v>
      </c>
      <c r="AK87" s="180">
        <v>44577</v>
      </c>
      <c r="AL87" s="46" t="str">
        <f t="shared" si="11"/>
        <v>0</v>
      </c>
      <c r="AM87" s="46">
        <f t="shared" si="13"/>
        <v>0</v>
      </c>
      <c r="AN87" s="46">
        <v>3</v>
      </c>
      <c r="AT87" s="58">
        <v>42644</v>
      </c>
    </row>
    <row r="88" spans="1:46" ht="16.8" thickTop="1" thickBot="1" x14ac:dyDescent="0.35">
      <c r="C88" s="2">
        <f t="shared" si="16"/>
        <v>44417</v>
      </c>
      <c r="D88" s="29">
        <v>0</v>
      </c>
      <c r="E88" s="29"/>
      <c r="F88" s="29">
        <v>0</v>
      </c>
      <c r="G88" s="29"/>
      <c r="H88" s="29">
        <v>0</v>
      </c>
      <c r="I88" s="29"/>
      <c r="J88" s="29">
        <v>0</v>
      </c>
      <c r="K88" s="29"/>
      <c r="L88" s="29">
        <v>0</v>
      </c>
      <c r="M88" s="29"/>
      <c r="N88" s="55">
        <v>0</v>
      </c>
      <c r="O88" s="55">
        <v>0</v>
      </c>
      <c r="P88" s="5">
        <f t="shared" ref="P88" si="20">COUNTIF(D88:L88,"LSA")</f>
        <v>0</v>
      </c>
      <c r="Q88" s="5">
        <f t="shared" ref="Q88" si="21">COUNTIF(D88:L88,"LHE")</f>
        <v>0</v>
      </c>
      <c r="R88" s="5">
        <f t="shared" ref="R88" si="22">COUNTIF(D88:L88,"LSL")</f>
        <v>0</v>
      </c>
      <c r="S88" s="34">
        <f t="shared" ref="S88" si="23">SUM(D88:O88)</f>
        <v>0</v>
      </c>
      <c r="U88" s="3">
        <f t="shared" ref="U88" si="24">U87-S88</f>
        <v>0</v>
      </c>
      <c r="V88" s="35"/>
      <c r="Y88" s="32"/>
      <c r="AA88" s="65">
        <v>42730</v>
      </c>
      <c r="AB88" s="177">
        <v>44187</v>
      </c>
      <c r="AC88" s="46" t="str">
        <f t="shared" si="19"/>
        <v>1</v>
      </c>
      <c r="AD88" s="46">
        <f t="shared" si="10"/>
        <v>1</v>
      </c>
      <c r="AE88" s="176">
        <v>44187</v>
      </c>
      <c r="AF88" s="75"/>
      <c r="AG88" s="76"/>
      <c r="AH88" s="178" t="s">
        <v>334</v>
      </c>
      <c r="AI88" s="46" t="str">
        <f t="shared" ref="AI88:AI101" si="25">IF(AH88 = $U$7,"y","n")</f>
        <v>n</v>
      </c>
      <c r="AJ88" s="178" t="s">
        <v>334</v>
      </c>
      <c r="AK88" s="181">
        <v>44354</v>
      </c>
      <c r="AL88" s="46" t="str">
        <f t="shared" ref="AL88:AL149" si="26">IF(AH88&lt;&gt;$U$7,"0",IF(AK88&lt;$Z$39,"0",IF(AK88&lt;$Z$40,"1","0")))</f>
        <v>0</v>
      </c>
      <c r="AM88" s="46">
        <f t="shared" ref="AM88:AM101" si="27">VALUE(AL88)</f>
        <v>0</v>
      </c>
      <c r="AN88" s="46">
        <v>1</v>
      </c>
      <c r="AT88" s="58">
        <v>42646</v>
      </c>
    </row>
    <row r="89" spans="1:46" ht="16.2" thickTop="1" x14ac:dyDescent="0.3">
      <c r="C89" s="165"/>
      <c r="U89" s="37"/>
      <c r="Y89" s="32"/>
      <c r="AA89" s="65">
        <v>42732</v>
      </c>
      <c r="AB89" s="177">
        <v>44188</v>
      </c>
      <c r="AC89" s="46" t="str">
        <f t="shared" si="19"/>
        <v>1</v>
      </c>
      <c r="AD89" s="46">
        <f t="shared" si="10"/>
        <v>1</v>
      </c>
      <c r="AE89" s="176">
        <v>44188</v>
      </c>
      <c r="AF89" s="75"/>
      <c r="AG89" s="76"/>
      <c r="AH89" s="178" t="s">
        <v>334</v>
      </c>
      <c r="AI89" s="46" t="str">
        <f t="shared" si="25"/>
        <v>n</v>
      </c>
      <c r="AJ89" s="178" t="s">
        <v>334</v>
      </c>
      <c r="AK89" s="180">
        <v>44578</v>
      </c>
      <c r="AL89" s="46" t="str">
        <f t="shared" si="26"/>
        <v>0</v>
      </c>
      <c r="AM89" s="46">
        <f t="shared" si="27"/>
        <v>0</v>
      </c>
      <c r="AN89" s="46">
        <v>3</v>
      </c>
      <c r="AT89" s="58">
        <v>42648</v>
      </c>
    </row>
    <row r="90" spans="1:46" ht="15.6" x14ac:dyDescent="0.3">
      <c r="C90" s="165"/>
      <c r="Y90" s="32"/>
      <c r="AA90" s="65">
        <v>42733</v>
      </c>
      <c r="AB90" s="177">
        <v>44189</v>
      </c>
      <c r="AC90" s="46" t="str">
        <f t="shared" si="19"/>
        <v>1</v>
      </c>
      <c r="AD90" s="46">
        <f t="shared" si="10"/>
        <v>1</v>
      </c>
      <c r="AE90" s="176">
        <v>44189</v>
      </c>
      <c r="AF90" s="73"/>
      <c r="AG90" s="74"/>
      <c r="AH90" s="178" t="s">
        <v>334</v>
      </c>
      <c r="AI90" s="46" t="str">
        <f t="shared" si="25"/>
        <v>n</v>
      </c>
      <c r="AJ90" s="178" t="s">
        <v>334</v>
      </c>
      <c r="AK90" s="180">
        <v>44578</v>
      </c>
      <c r="AL90" s="46" t="str">
        <f t="shared" si="26"/>
        <v>0</v>
      </c>
      <c r="AM90" s="46">
        <f t="shared" si="27"/>
        <v>0</v>
      </c>
      <c r="AN90" s="46">
        <v>1</v>
      </c>
      <c r="AT90" s="58">
        <v>42649</v>
      </c>
    </row>
    <row r="91" spans="1:46" ht="15.6" x14ac:dyDescent="0.3">
      <c r="C91" s="165"/>
      <c r="Y91" s="32"/>
      <c r="AA91" s="65">
        <v>42734</v>
      </c>
      <c r="AB91" s="177">
        <v>44190</v>
      </c>
      <c r="AC91" s="46" t="str">
        <f t="shared" si="19"/>
        <v>1</v>
      </c>
      <c r="AD91" s="46">
        <f t="shared" si="10"/>
        <v>1</v>
      </c>
      <c r="AE91" s="176">
        <v>44190</v>
      </c>
      <c r="AF91" s="75"/>
      <c r="AG91" s="76"/>
      <c r="AH91" s="178" t="s">
        <v>335</v>
      </c>
      <c r="AI91" s="46" t="str">
        <f t="shared" si="25"/>
        <v>n</v>
      </c>
      <c r="AJ91" s="178" t="s">
        <v>335</v>
      </c>
      <c r="AK91" s="181">
        <v>44239</v>
      </c>
      <c r="AL91" s="46" t="str">
        <f t="shared" si="26"/>
        <v>0</v>
      </c>
      <c r="AM91" s="46">
        <f t="shared" si="27"/>
        <v>0</v>
      </c>
      <c r="AN91" s="46">
        <v>2</v>
      </c>
      <c r="AT91" s="58">
        <v>42650</v>
      </c>
    </row>
    <row r="92" spans="1:46" ht="15.6" x14ac:dyDescent="0.3">
      <c r="C92" s="165"/>
      <c r="Y92" s="32"/>
      <c r="AA92" s="65">
        <v>42735</v>
      </c>
      <c r="AB92" s="177">
        <v>44191</v>
      </c>
      <c r="AC92" s="46" t="str">
        <f t="shared" si="19"/>
        <v>1</v>
      </c>
      <c r="AD92" s="46">
        <f t="shared" si="10"/>
        <v>1</v>
      </c>
      <c r="AE92" s="176">
        <v>44191</v>
      </c>
      <c r="AF92" s="73"/>
      <c r="AG92" s="74"/>
      <c r="AH92" s="178" t="s">
        <v>335</v>
      </c>
      <c r="AI92" s="46" t="str">
        <f t="shared" si="25"/>
        <v>n</v>
      </c>
      <c r="AJ92" s="178" t="s">
        <v>335</v>
      </c>
      <c r="AK92" s="180">
        <v>44579</v>
      </c>
      <c r="AL92" s="46" t="str">
        <f t="shared" si="26"/>
        <v>0</v>
      </c>
      <c r="AM92" s="46">
        <f t="shared" si="27"/>
        <v>0</v>
      </c>
      <c r="AN92" s="46">
        <v>3</v>
      </c>
      <c r="AT92" s="58">
        <v>42651</v>
      </c>
    </row>
    <row r="93" spans="1:46" ht="15.6" x14ac:dyDescent="0.3">
      <c r="C93" s="165"/>
      <c r="Y93" s="32"/>
      <c r="AA93" s="65">
        <v>42736</v>
      </c>
      <c r="AB93" s="177">
        <v>44192</v>
      </c>
      <c r="AC93" s="46" t="str">
        <f t="shared" si="19"/>
        <v>1</v>
      </c>
      <c r="AD93" s="46">
        <f t="shared" si="10"/>
        <v>1</v>
      </c>
      <c r="AE93" s="176">
        <v>44192</v>
      </c>
      <c r="AF93" s="75"/>
      <c r="AG93" s="76"/>
      <c r="AH93" s="178" t="s">
        <v>335</v>
      </c>
      <c r="AI93" s="46" t="str">
        <f t="shared" si="25"/>
        <v>n</v>
      </c>
      <c r="AJ93" s="178" t="s">
        <v>335</v>
      </c>
      <c r="AK93" s="180">
        <v>44579</v>
      </c>
      <c r="AL93" s="46" t="str">
        <f t="shared" si="26"/>
        <v>0</v>
      </c>
      <c r="AM93" s="46">
        <f t="shared" si="27"/>
        <v>0</v>
      </c>
      <c r="AN93" s="46">
        <v>1</v>
      </c>
      <c r="AT93" s="58">
        <v>42652</v>
      </c>
    </row>
    <row r="94" spans="1:46" ht="15.6" x14ac:dyDescent="0.3">
      <c r="C94" s="165"/>
      <c r="Y94" s="32"/>
      <c r="AA94" s="65">
        <v>42737</v>
      </c>
      <c r="AB94" s="177">
        <v>44193</v>
      </c>
      <c r="AC94" s="46" t="str">
        <f t="shared" si="19"/>
        <v>1</v>
      </c>
      <c r="AD94" s="46">
        <f t="shared" si="10"/>
        <v>1</v>
      </c>
      <c r="AE94" s="176">
        <v>44193</v>
      </c>
      <c r="AF94" s="73"/>
      <c r="AG94" s="74"/>
      <c r="AH94" s="178" t="s">
        <v>336</v>
      </c>
      <c r="AI94" s="46" t="str">
        <f t="shared" si="25"/>
        <v>n</v>
      </c>
      <c r="AJ94" s="178" t="s">
        <v>336</v>
      </c>
      <c r="AK94" s="180">
        <v>44239</v>
      </c>
      <c r="AL94" s="46" t="str">
        <f t="shared" si="26"/>
        <v>0</v>
      </c>
      <c r="AM94" s="46">
        <f t="shared" si="27"/>
        <v>0</v>
      </c>
      <c r="AN94" s="46">
        <v>2</v>
      </c>
      <c r="AT94" s="58">
        <v>42653</v>
      </c>
    </row>
    <row r="95" spans="1:46" ht="15.6" x14ac:dyDescent="0.3">
      <c r="C95" s="165"/>
      <c r="Y95" s="32"/>
      <c r="AA95" s="65">
        <v>42738</v>
      </c>
      <c r="AB95" s="177">
        <v>44194</v>
      </c>
      <c r="AC95" s="46" t="str">
        <f t="shared" si="19"/>
        <v>1</v>
      </c>
      <c r="AD95" s="46">
        <f t="shared" si="10"/>
        <v>1</v>
      </c>
      <c r="AE95" s="176">
        <v>44194</v>
      </c>
      <c r="AF95" s="75"/>
      <c r="AG95" s="76"/>
      <c r="AH95" s="178" t="s">
        <v>336</v>
      </c>
      <c r="AI95" s="46" t="str">
        <f t="shared" si="25"/>
        <v>n</v>
      </c>
      <c r="AJ95" s="178" t="s">
        <v>336</v>
      </c>
      <c r="AK95" s="180">
        <v>44580</v>
      </c>
      <c r="AL95" s="46" t="str">
        <f t="shared" si="26"/>
        <v>0</v>
      </c>
      <c r="AM95" s="46">
        <f t="shared" si="27"/>
        <v>0</v>
      </c>
      <c r="AN95" s="46">
        <v>3</v>
      </c>
      <c r="AT95" s="58">
        <v>42654</v>
      </c>
    </row>
    <row r="96" spans="1:46" ht="15.6" x14ac:dyDescent="0.3">
      <c r="C96" s="165"/>
      <c r="Y96" s="32"/>
      <c r="AA96" s="65">
        <v>42739</v>
      </c>
      <c r="AB96" s="177">
        <v>44195</v>
      </c>
      <c r="AC96" s="46" t="str">
        <f t="shared" si="19"/>
        <v>1</v>
      </c>
      <c r="AD96" s="46">
        <f t="shared" si="10"/>
        <v>1</v>
      </c>
      <c r="AE96" s="176">
        <v>44195</v>
      </c>
      <c r="AF96" s="73"/>
      <c r="AG96" s="74"/>
      <c r="AH96" s="178" t="s">
        <v>336</v>
      </c>
      <c r="AI96" s="46" t="str">
        <f t="shared" si="25"/>
        <v>n</v>
      </c>
      <c r="AJ96" s="178" t="s">
        <v>336</v>
      </c>
      <c r="AK96" s="180">
        <v>44580</v>
      </c>
      <c r="AL96" s="46" t="str">
        <f t="shared" si="26"/>
        <v>0</v>
      </c>
      <c r="AM96" s="46">
        <f t="shared" si="27"/>
        <v>0</v>
      </c>
      <c r="AN96" s="46">
        <v>1</v>
      </c>
      <c r="AT96" s="58">
        <v>42655</v>
      </c>
    </row>
    <row r="97" spans="3:46" ht="15.6" x14ac:dyDescent="0.3">
      <c r="C97" s="165"/>
      <c r="Y97" s="32"/>
      <c r="AA97" s="65">
        <v>42742</v>
      </c>
      <c r="AB97" s="177">
        <v>44196</v>
      </c>
      <c r="AC97" s="46" t="str">
        <f t="shared" si="19"/>
        <v>1</v>
      </c>
      <c r="AD97" s="46">
        <f t="shared" si="10"/>
        <v>1</v>
      </c>
      <c r="AE97" s="176">
        <v>44196</v>
      </c>
      <c r="AF97" s="75"/>
      <c r="AG97" s="76"/>
      <c r="AH97" s="178" t="s">
        <v>37</v>
      </c>
      <c r="AI97" s="46" t="str">
        <f t="shared" si="25"/>
        <v>n</v>
      </c>
      <c r="AJ97" s="178" t="s">
        <v>37</v>
      </c>
      <c r="AK97" s="180">
        <v>44239</v>
      </c>
      <c r="AL97" s="46" t="str">
        <f t="shared" si="26"/>
        <v>0</v>
      </c>
      <c r="AM97" s="46">
        <f t="shared" si="27"/>
        <v>0</v>
      </c>
      <c r="AN97" s="46">
        <v>2</v>
      </c>
      <c r="AT97" s="58">
        <v>42656</v>
      </c>
    </row>
    <row r="98" spans="3:46" ht="15.6" x14ac:dyDescent="0.3">
      <c r="C98" s="165"/>
      <c r="Y98" s="32"/>
      <c r="AA98" s="65">
        <v>42743</v>
      </c>
      <c r="AB98" s="177">
        <v>44197</v>
      </c>
      <c r="AC98" s="46" t="str">
        <f t="shared" si="19"/>
        <v>1</v>
      </c>
      <c r="AD98" s="46">
        <f t="shared" si="10"/>
        <v>1</v>
      </c>
      <c r="AE98" s="176">
        <v>44197</v>
      </c>
      <c r="AF98" s="73"/>
      <c r="AG98" s="74"/>
      <c r="AH98" s="178" t="s">
        <v>37</v>
      </c>
      <c r="AI98" s="46" t="str">
        <f t="shared" si="25"/>
        <v>n</v>
      </c>
      <c r="AJ98" s="178" t="s">
        <v>37</v>
      </c>
      <c r="AK98" s="180">
        <v>44581</v>
      </c>
      <c r="AL98" s="46" t="str">
        <f t="shared" si="26"/>
        <v>0</v>
      </c>
      <c r="AM98" s="46">
        <f t="shared" si="27"/>
        <v>0</v>
      </c>
      <c r="AN98" s="46">
        <v>3</v>
      </c>
      <c r="AT98" s="58">
        <v>42657</v>
      </c>
    </row>
    <row r="99" spans="3:46" ht="15.6" x14ac:dyDescent="0.3">
      <c r="C99" s="165"/>
      <c r="Y99" s="32"/>
      <c r="AA99" s="65">
        <v>42749</v>
      </c>
      <c r="AB99" s="177">
        <v>44198</v>
      </c>
      <c r="AC99" s="46" t="str">
        <f t="shared" si="19"/>
        <v>1</v>
      </c>
      <c r="AD99" s="46">
        <f t="shared" si="10"/>
        <v>1</v>
      </c>
      <c r="AE99" s="176">
        <v>44198</v>
      </c>
      <c r="AF99" s="75"/>
      <c r="AG99" s="76"/>
      <c r="AH99" s="178" t="s">
        <v>37</v>
      </c>
      <c r="AI99" s="46" t="str">
        <f t="shared" si="25"/>
        <v>n</v>
      </c>
      <c r="AJ99" s="178" t="s">
        <v>37</v>
      </c>
      <c r="AK99" s="180">
        <v>44581</v>
      </c>
      <c r="AL99" s="46" t="str">
        <f t="shared" si="26"/>
        <v>0</v>
      </c>
      <c r="AM99" s="46">
        <f t="shared" si="27"/>
        <v>0</v>
      </c>
      <c r="AN99" s="46">
        <v>1</v>
      </c>
      <c r="AT99" s="58">
        <v>42658</v>
      </c>
    </row>
    <row r="100" spans="3:46" ht="15.6" x14ac:dyDescent="0.3">
      <c r="C100" s="165"/>
      <c r="Y100" s="32"/>
      <c r="AA100" s="65">
        <v>42750</v>
      </c>
      <c r="AB100" s="177">
        <v>44199</v>
      </c>
      <c r="AC100" s="46" t="str">
        <f t="shared" si="19"/>
        <v>1</v>
      </c>
      <c r="AD100" s="46">
        <f t="shared" si="10"/>
        <v>1</v>
      </c>
      <c r="AE100" s="176">
        <v>44199</v>
      </c>
      <c r="AF100" s="73"/>
      <c r="AG100" s="74"/>
      <c r="AH100" s="178" t="s">
        <v>96</v>
      </c>
      <c r="AI100" s="46" t="str">
        <f t="shared" si="25"/>
        <v>n</v>
      </c>
      <c r="AJ100" s="178" t="s">
        <v>96</v>
      </c>
      <c r="AK100" s="181">
        <v>44354</v>
      </c>
      <c r="AL100" s="46" t="str">
        <f t="shared" si="26"/>
        <v>0</v>
      </c>
      <c r="AM100" s="46">
        <f t="shared" si="27"/>
        <v>0</v>
      </c>
      <c r="AN100" s="46">
        <v>2</v>
      </c>
      <c r="AT100" s="58">
        <v>42659</v>
      </c>
    </row>
    <row r="101" spans="3:46" ht="15.6" x14ac:dyDescent="0.3">
      <c r="C101" s="165"/>
      <c r="Y101" s="32"/>
      <c r="AA101" s="65">
        <v>42756</v>
      </c>
      <c r="AB101" s="177">
        <v>44200</v>
      </c>
      <c r="AC101" s="46" t="str">
        <f t="shared" ref="AC101:AC132" si="28">IF($AB101&lt;$Z$39,"0",IF($AB101&lt;$Z$40,"1","0"))</f>
        <v>1</v>
      </c>
      <c r="AD101" s="46">
        <f t="shared" si="10"/>
        <v>1</v>
      </c>
      <c r="AE101" s="176">
        <v>44200</v>
      </c>
      <c r="AF101" s="75"/>
      <c r="AG101" s="76"/>
      <c r="AH101" s="178" t="s">
        <v>96</v>
      </c>
      <c r="AI101" s="46" t="str">
        <f t="shared" si="25"/>
        <v>n</v>
      </c>
      <c r="AJ101" s="178" t="s">
        <v>96</v>
      </c>
      <c r="AK101" s="180">
        <v>44582</v>
      </c>
      <c r="AL101" s="46" t="str">
        <f t="shared" si="26"/>
        <v>0</v>
      </c>
      <c r="AM101" s="46">
        <f t="shared" si="27"/>
        <v>0</v>
      </c>
      <c r="AN101" s="46">
        <v>3</v>
      </c>
      <c r="AT101" s="58">
        <v>42660</v>
      </c>
    </row>
    <row r="102" spans="3:46" ht="15.6" x14ac:dyDescent="0.3">
      <c r="C102" s="165"/>
      <c r="Y102" s="32"/>
      <c r="AA102" s="65">
        <v>42757</v>
      </c>
      <c r="AB102" s="177">
        <v>44205</v>
      </c>
      <c r="AC102" s="46" t="str">
        <f t="shared" si="28"/>
        <v>1</v>
      </c>
      <c r="AD102" s="46">
        <f t="shared" ref="AD102:AD156" si="29">VALUE(AC102)</f>
        <v>1</v>
      </c>
      <c r="AE102" s="176">
        <v>44205</v>
      </c>
      <c r="AF102" s="73"/>
      <c r="AG102" s="74"/>
      <c r="AH102" s="178" t="s">
        <v>96</v>
      </c>
      <c r="AI102" s="46" t="str">
        <f t="shared" ref="AI102:AI165" si="30">IF(AH102 = $U$7,"y","n")</f>
        <v>n</v>
      </c>
      <c r="AJ102" s="178" t="s">
        <v>96</v>
      </c>
      <c r="AK102" s="180">
        <v>44582</v>
      </c>
      <c r="AL102" s="46" t="str">
        <f t="shared" si="26"/>
        <v>0</v>
      </c>
      <c r="AM102" s="46">
        <f t="shared" ref="AM102:AM165" si="31">VALUE(AL102)</f>
        <v>0</v>
      </c>
      <c r="AN102" s="46">
        <v>1</v>
      </c>
      <c r="AT102" s="58">
        <v>42661</v>
      </c>
    </row>
    <row r="103" spans="3:46" x14ac:dyDescent="0.25">
      <c r="C103" s="165"/>
      <c r="AA103" s="65">
        <v>42763</v>
      </c>
      <c r="AB103" s="177">
        <v>44206</v>
      </c>
      <c r="AC103" s="46" t="str">
        <f t="shared" si="28"/>
        <v>1</v>
      </c>
      <c r="AD103" s="46">
        <f t="shared" si="29"/>
        <v>1</v>
      </c>
      <c r="AE103" s="176">
        <v>44206</v>
      </c>
      <c r="AF103" s="75"/>
      <c r="AG103" s="76"/>
      <c r="AH103" s="178" t="s">
        <v>134</v>
      </c>
      <c r="AI103" s="46" t="str">
        <f t="shared" si="30"/>
        <v>n</v>
      </c>
      <c r="AJ103" s="178" t="s">
        <v>134</v>
      </c>
      <c r="AK103" s="181">
        <v>44239</v>
      </c>
      <c r="AL103" s="46" t="str">
        <f t="shared" si="26"/>
        <v>0</v>
      </c>
      <c r="AM103" s="46">
        <f t="shared" si="31"/>
        <v>0</v>
      </c>
      <c r="AN103" s="46">
        <v>2</v>
      </c>
      <c r="AT103" s="58">
        <v>42662</v>
      </c>
    </row>
    <row r="104" spans="3:46" x14ac:dyDescent="0.25">
      <c r="C104" s="165"/>
      <c r="AA104" s="65">
        <v>42764</v>
      </c>
      <c r="AB104" s="177">
        <v>44212</v>
      </c>
      <c r="AC104" s="46" t="str">
        <f t="shared" si="28"/>
        <v>1</v>
      </c>
      <c r="AD104" s="46">
        <f t="shared" si="29"/>
        <v>1</v>
      </c>
      <c r="AE104" s="176">
        <v>44212</v>
      </c>
      <c r="AF104" s="73"/>
      <c r="AG104" s="74"/>
      <c r="AH104" s="178" t="s">
        <v>134</v>
      </c>
      <c r="AI104" s="46" t="str">
        <f t="shared" si="30"/>
        <v>n</v>
      </c>
      <c r="AJ104" s="178" t="s">
        <v>134</v>
      </c>
      <c r="AK104" s="180">
        <v>44583</v>
      </c>
      <c r="AL104" s="46" t="str">
        <f t="shared" si="26"/>
        <v>0</v>
      </c>
      <c r="AM104" s="46">
        <f t="shared" si="31"/>
        <v>0</v>
      </c>
      <c r="AN104" s="46">
        <v>3</v>
      </c>
      <c r="AT104" s="58">
        <v>42663</v>
      </c>
    </row>
    <row r="105" spans="3:46" x14ac:dyDescent="0.25">
      <c r="C105" s="165"/>
      <c r="AA105" s="65">
        <v>42770</v>
      </c>
      <c r="AB105" s="177">
        <v>44213</v>
      </c>
      <c r="AC105" s="46" t="str">
        <f t="shared" si="28"/>
        <v>1</v>
      </c>
      <c r="AD105" s="46">
        <f t="shared" si="29"/>
        <v>1</v>
      </c>
      <c r="AE105" s="176">
        <v>44213</v>
      </c>
      <c r="AF105" s="75"/>
      <c r="AG105" s="76"/>
      <c r="AH105" s="178" t="s">
        <v>134</v>
      </c>
      <c r="AI105" s="46" t="str">
        <f t="shared" si="30"/>
        <v>n</v>
      </c>
      <c r="AJ105" s="178" t="s">
        <v>134</v>
      </c>
      <c r="AK105" s="180">
        <v>44583</v>
      </c>
      <c r="AL105" s="46" t="str">
        <f t="shared" si="26"/>
        <v>0</v>
      </c>
      <c r="AM105" s="46">
        <f t="shared" si="31"/>
        <v>0</v>
      </c>
      <c r="AN105" s="46">
        <v>1</v>
      </c>
      <c r="AT105" s="58">
        <v>42664</v>
      </c>
    </row>
    <row r="106" spans="3:46" x14ac:dyDescent="0.25">
      <c r="AA106" s="65">
        <v>42771</v>
      </c>
      <c r="AB106" s="177">
        <v>44219</v>
      </c>
      <c r="AC106" s="46" t="str">
        <f t="shared" si="28"/>
        <v>1</v>
      </c>
      <c r="AD106" s="46">
        <f t="shared" si="29"/>
        <v>1</v>
      </c>
      <c r="AE106" s="176">
        <v>44219</v>
      </c>
      <c r="AF106" s="73"/>
      <c r="AG106" s="74"/>
      <c r="AH106" s="178" t="s">
        <v>119</v>
      </c>
      <c r="AI106" s="46" t="str">
        <f t="shared" si="30"/>
        <v>n</v>
      </c>
      <c r="AJ106" s="178" t="s">
        <v>119</v>
      </c>
      <c r="AK106" s="181">
        <v>44239</v>
      </c>
      <c r="AL106" s="46" t="str">
        <f t="shared" si="26"/>
        <v>0</v>
      </c>
      <c r="AM106" s="46">
        <f t="shared" si="31"/>
        <v>0</v>
      </c>
      <c r="AN106" s="46">
        <v>2</v>
      </c>
      <c r="AT106" s="58">
        <v>42665</v>
      </c>
    </row>
    <row r="107" spans="3:46" x14ac:dyDescent="0.25">
      <c r="AA107" s="65">
        <v>42777</v>
      </c>
      <c r="AB107" s="177">
        <v>44220</v>
      </c>
      <c r="AC107" s="46" t="str">
        <f t="shared" si="28"/>
        <v>1</v>
      </c>
      <c r="AD107" s="46">
        <f t="shared" si="29"/>
        <v>1</v>
      </c>
      <c r="AE107" s="176">
        <v>44220</v>
      </c>
      <c r="AF107" s="75"/>
      <c r="AG107" s="76"/>
      <c r="AH107" s="178" t="s">
        <v>119</v>
      </c>
      <c r="AI107" s="46" t="str">
        <f t="shared" si="30"/>
        <v>n</v>
      </c>
      <c r="AJ107" s="178" t="s">
        <v>119</v>
      </c>
      <c r="AK107" s="180">
        <v>44584</v>
      </c>
      <c r="AL107" s="46" t="str">
        <f t="shared" si="26"/>
        <v>0</v>
      </c>
      <c r="AM107" s="46">
        <f t="shared" si="31"/>
        <v>0</v>
      </c>
      <c r="AN107" s="46">
        <v>3</v>
      </c>
      <c r="AT107" s="58">
        <v>42666</v>
      </c>
    </row>
    <row r="108" spans="3:46" x14ac:dyDescent="0.25">
      <c r="AA108" s="65">
        <v>42778</v>
      </c>
      <c r="AB108" s="177">
        <v>44226</v>
      </c>
      <c r="AC108" s="46" t="str">
        <f t="shared" si="28"/>
        <v>1</v>
      </c>
      <c r="AD108" s="46">
        <f t="shared" si="29"/>
        <v>1</v>
      </c>
      <c r="AE108" s="176">
        <v>44226</v>
      </c>
      <c r="AF108" s="73"/>
      <c r="AG108" s="74"/>
      <c r="AH108" s="178" t="s">
        <v>119</v>
      </c>
      <c r="AI108" s="46" t="str">
        <f t="shared" si="30"/>
        <v>n</v>
      </c>
      <c r="AJ108" s="178" t="s">
        <v>119</v>
      </c>
      <c r="AK108" s="180">
        <v>44584</v>
      </c>
      <c r="AL108" s="46" t="str">
        <f t="shared" si="26"/>
        <v>0</v>
      </c>
      <c r="AM108" s="46">
        <f t="shared" si="31"/>
        <v>0</v>
      </c>
      <c r="AN108" s="46">
        <v>1</v>
      </c>
      <c r="AT108" s="58">
        <v>42667</v>
      </c>
    </row>
    <row r="109" spans="3:46" x14ac:dyDescent="0.25">
      <c r="AA109" s="65">
        <v>42779</v>
      </c>
      <c r="AB109" s="177">
        <v>44227</v>
      </c>
      <c r="AC109" s="46" t="str">
        <f t="shared" si="28"/>
        <v>1</v>
      </c>
      <c r="AD109" s="46">
        <f t="shared" si="29"/>
        <v>1</v>
      </c>
      <c r="AE109" s="176">
        <v>44227</v>
      </c>
      <c r="AF109" s="75"/>
      <c r="AG109" s="76"/>
      <c r="AH109" s="178" t="s">
        <v>39</v>
      </c>
      <c r="AI109" s="46" t="str">
        <f t="shared" si="30"/>
        <v>n</v>
      </c>
      <c r="AJ109" s="178" t="s">
        <v>39</v>
      </c>
      <c r="AK109" s="180">
        <v>44239</v>
      </c>
      <c r="AL109" s="46" t="str">
        <f t="shared" si="26"/>
        <v>0</v>
      </c>
      <c r="AM109" s="46">
        <f t="shared" si="31"/>
        <v>0</v>
      </c>
      <c r="AN109" s="46">
        <v>2</v>
      </c>
      <c r="AT109" s="58">
        <v>42668</v>
      </c>
    </row>
    <row r="110" spans="3:46" x14ac:dyDescent="0.25">
      <c r="AA110" s="65">
        <v>42784</v>
      </c>
      <c r="AB110" s="177">
        <v>44233</v>
      </c>
      <c r="AC110" s="46" t="str">
        <f t="shared" si="28"/>
        <v>1</v>
      </c>
      <c r="AD110" s="46">
        <f t="shared" si="29"/>
        <v>1</v>
      </c>
      <c r="AE110" s="176">
        <v>44233</v>
      </c>
      <c r="AF110" s="73"/>
      <c r="AG110" s="74"/>
      <c r="AH110" s="178" t="s">
        <v>39</v>
      </c>
      <c r="AI110" s="46" t="str">
        <f t="shared" si="30"/>
        <v>n</v>
      </c>
      <c r="AJ110" s="178" t="s">
        <v>39</v>
      </c>
      <c r="AK110" s="180">
        <v>44585</v>
      </c>
      <c r="AL110" s="46" t="str">
        <f t="shared" si="26"/>
        <v>0</v>
      </c>
      <c r="AM110" s="46">
        <f t="shared" si="31"/>
        <v>0</v>
      </c>
      <c r="AN110" s="46">
        <v>3</v>
      </c>
      <c r="AT110" s="58">
        <v>42669</v>
      </c>
    </row>
    <row r="111" spans="3:46" x14ac:dyDescent="0.25">
      <c r="AA111" s="65">
        <v>42785</v>
      </c>
      <c r="AB111" s="177">
        <v>44234</v>
      </c>
      <c r="AC111" s="46" t="str">
        <f t="shared" si="28"/>
        <v>1</v>
      </c>
      <c r="AD111" s="46">
        <f t="shared" si="29"/>
        <v>1</v>
      </c>
      <c r="AE111" s="176">
        <v>44234</v>
      </c>
      <c r="AF111" s="75"/>
      <c r="AG111" s="76"/>
      <c r="AH111" s="178" t="s">
        <v>39</v>
      </c>
      <c r="AI111" s="46" t="str">
        <f t="shared" si="30"/>
        <v>n</v>
      </c>
      <c r="AJ111" s="178" t="s">
        <v>39</v>
      </c>
      <c r="AK111" s="180">
        <v>44585</v>
      </c>
      <c r="AL111" s="46" t="str">
        <f t="shared" si="26"/>
        <v>0</v>
      </c>
      <c r="AM111" s="46">
        <f t="shared" si="31"/>
        <v>0</v>
      </c>
      <c r="AN111" s="46">
        <v>1</v>
      </c>
      <c r="AT111" s="58">
        <v>42670</v>
      </c>
    </row>
    <row r="112" spans="3:46" x14ac:dyDescent="0.25">
      <c r="AA112" s="65">
        <v>42791</v>
      </c>
      <c r="AB112" s="177">
        <v>44240</v>
      </c>
      <c r="AC112" s="46" t="str">
        <f t="shared" si="28"/>
        <v>1</v>
      </c>
      <c r="AD112" s="46">
        <f t="shared" si="29"/>
        <v>1</v>
      </c>
      <c r="AE112" s="176">
        <v>44240</v>
      </c>
      <c r="AF112" s="73"/>
      <c r="AG112" s="74"/>
      <c r="AH112" s="178" t="s">
        <v>27</v>
      </c>
      <c r="AI112" s="46" t="str">
        <f t="shared" si="30"/>
        <v>n</v>
      </c>
      <c r="AJ112" s="178" t="s">
        <v>27</v>
      </c>
      <c r="AK112" s="181">
        <v>44239</v>
      </c>
      <c r="AL112" s="46" t="str">
        <f t="shared" si="26"/>
        <v>0</v>
      </c>
      <c r="AM112" s="46">
        <f t="shared" si="31"/>
        <v>0</v>
      </c>
      <c r="AN112" s="46">
        <v>2</v>
      </c>
      <c r="AT112" s="58">
        <v>42671</v>
      </c>
    </row>
    <row r="113" spans="27:46" x14ac:dyDescent="0.25">
      <c r="AA113" s="65">
        <v>42792</v>
      </c>
      <c r="AB113" s="177">
        <v>44241</v>
      </c>
      <c r="AC113" s="46" t="str">
        <f t="shared" si="28"/>
        <v>1</v>
      </c>
      <c r="AD113" s="46">
        <f t="shared" si="29"/>
        <v>1</v>
      </c>
      <c r="AE113" s="176">
        <v>44241</v>
      </c>
      <c r="AF113" s="75"/>
      <c r="AG113" s="76"/>
      <c r="AH113" s="178" t="s">
        <v>27</v>
      </c>
      <c r="AI113" s="46" t="str">
        <f t="shared" si="30"/>
        <v>n</v>
      </c>
      <c r="AJ113" s="178" t="s">
        <v>27</v>
      </c>
      <c r="AK113" s="180">
        <v>44586</v>
      </c>
      <c r="AL113" s="46" t="str">
        <f t="shared" si="26"/>
        <v>0</v>
      </c>
      <c r="AM113" s="46">
        <f t="shared" si="31"/>
        <v>0</v>
      </c>
      <c r="AN113" s="46">
        <v>3</v>
      </c>
      <c r="AT113" s="58">
        <v>42672</v>
      </c>
    </row>
    <row r="114" spans="27:46" x14ac:dyDescent="0.25">
      <c r="AA114" s="65">
        <v>42798</v>
      </c>
      <c r="AB114" s="177">
        <v>44242</v>
      </c>
      <c r="AC114" s="46" t="str">
        <f t="shared" si="28"/>
        <v>1</v>
      </c>
      <c r="AD114" s="46">
        <f t="shared" si="29"/>
        <v>1</v>
      </c>
      <c r="AE114" s="176">
        <v>44242</v>
      </c>
      <c r="AF114" s="73"/>
      <c r="AG114" s="74"/>
      <c r="AH114" s="178" t="s">
        <v>27</v>
      </c>
      <c r="AI114" s="46" t="str">
        <f t="shared" si="30"/>
        <v>n</v>
      </c>
      <c r="AJ114" s="178" t="s">
        <v>27</v>
      </c>
      <c r="AK114" s="180">
        <v>44586</v>
      </c>
      <c r="AL114" s="46" t="str">
        <f t="shared" si="26"/>
        <v>0</v>
      </c>
      <c r="AM114" s="46">
        <f t="shared" si="31"/>
        <v>0</v>
      </c>
      <c r="AN114" s="46">
        <v>1</v>
      </c>
      <c r="AT114" s="58">
        <v>42673</v>
      </c>
    </row>
    <row r="115" spans="27:46" x14ac:dyDescent="0.25">
      <c r="AA115" s="65">
        <v>42799</v>
      </c>
      <c r="AB115" s="177">
        <v>44247</v>
      </c>
      <c r="AC115" s="46" t="str">
        <f t="shared" si="28"/>
        <v>1</v>
      </c>
      <c r="AD115" s="46">
        <f t="shared" si="29"/>
        <v>1</v>
      </c>
      <c r="AE115" s="176">
        <v>44247</v>
      </c>
      <c r="AF115" s="75"/>
      <c r="AG115" s="76"/>
      <c r="AH115" s="178" t="s">
        <v>120</v>
      </c>
      <c r="AI115" s="46" t="str">
        <f t="shared" si="30"/>
        <v>n</v>
      </c>
      <c r="AJ115" s="178" t="s">
        <v>120</v>
      </c>
      <c r="AK115" s="181">
        <v>44239</v>
      </c>
      <c r="AL115" s="46" t="str">
        <f t="shared" si="26"/>
        <v>0</v>
      </c>
      <c r="AM115" s="46">
        <f t="shared" si="31"/>
        <v>0</v>
      </c>
      <c r="AN115" s="46">
        <v>2</v>
      </c>
      <c r="AT115" s="58">
        <v>42674</v>
      </c>
    </row>
    <row r="116" spans="27:46" x14ac:dyDescent="0.25">
      <c r="AA116" s="65">
        <v>42805</v>
      </c>
      <c r="AB116" s="177">
        <v>44248</v>
      </c>
      <c r="AC116" s="46" t="str">
        <f t="shared" si="28"/>
        <v>1</v>
      </c>
      <c r="AD116" s="46">
        <f t="shared" si="29"/>
        <v>1</v>
      </c>
      <c r="AE116" s="176">
        <v>44248</v>
      </c>
      <c r="AF116" s="73"/>
      <c r="AG116" s="74"/>
      <c r="AH116" s="178" t="s">
        <v>120</v>
      </c>
      <c r="AI116" s="46" t="str">
        <f t="shared" si="30"/>
        <v>n</v>
      </c>
      <c r="AJ116" s="178" t="s">
        <v>120</v>
      </c>
      <c r="AK116" s="180">
        <v>44587</v>
      </c>
      <c r="AL116" s="46" t="str">
        <f t="shared" si="26"/>
        <v>0</v>
      </c>
      <c r="AM116" s="46">
        <f t="shared" si="31"/>
        <v>0</v>
      </c>
      <c r="AN116" s="46">
        <v>3</v>
      </c>
      <c r="AT116" s="58">
        <v>42675</v>
      </c>
    </row>
    <row r="117" spans="27:46" x14ac:dyDescent="0.25">
      <c r="AA117" s="65">
        <v>42806</v>
      </c>
      <c r="AB117" s="177">
        <v>44254</v>
      </c>
      <c r="AC117" s="46" t="str">
        <f t="shared" si="28"/>
        <v>1</v>
      </c>
      <c r="AD117" s="46">
        <f t="shared" si="29"/>
        <v>1</v>
      </c>
      <c r="AE117" s="176">
        <v>44254</v>
      </c>
      <c r="AF117" s="75"/>
      <c r="AG117" s="76"/>
      <c r="AH117" s="178" t="s">
        <v>120</v>
      </c>
      <c r="AI117" s="46" t="str">
        <f t="shared" si="30"/>
        <v>n</v>
      </c>
      <c r="AJ117" s="178" t="s">
        <v>120</v>
      </c>
      <c r="AK117" s="180">
        <v>44587</v>
      </c>
      <c r="AL117" s="46" t="str">
        <f t="shared" si="26"/>
        <v>0</v>
      </c>
      <c r="AM117" s="46">
        <f t="shared" si="31"/>
        <v>0</v>
      </c>
      <c r="AN117" s="46">
        <v>1</v>
      </c>
      <c r="AT117" s="58">
        <v>42676</v>
      </c>
    </row>
    <row r="118" spans="27:46" x14ac:dyDescent="0.25">
      <c r="AA118" s="65">
        <v>42812</v>
      </c>
      <c r="AB118" s="177">
        <v>44255</v>
      </c>
      <c r="AC118" s="46" t="str">
        <f t="shared" si="28"/>
        <v>1</v>
      </c>
      <c r="AD118" s="46">
        <f t="shared" si="29"/>
        <v>1</v>
      </c>
      <c r="AE118" s="176">
        <v>44255</v>
      </c>
      <c r="AF118" s="73"/>
      <c r="AG118" s="74"/>
      <c r="AH118" s="178" t="s">
        <v>121</v>
      </c>
      <c r="AI118" s="46" t="str">
        <f t="shared" si="30"/>
        <v>n</v>
      </c>
      <c r="AJ118" s="178" t="s">
        <v>121</v>
      </c>
      <c r="AK118" s="181">
        <v>44239</v>
      </c>
      <c r="AL118" s="46" t="str">
        <f t="shared" si="26"/>
        <v>0</v>
      </c>
      <c r="AM118" s="46">
        <f t="shared" si="31"/>
        <v>0</v>
      </c>
      <c r="AN118" s="46">
        <v>2</v>
      </c>
      <c r="AT118" s="58">
        <v>42677</v>
      </c>
    </row>
    <row r="119" spans="27:46" x14ac:dyDescent="0.25">
      <c r="AA119" s="65">
        <v>42813</v>
      </c>
      <c r="AB119" s="177">
        <v>44261</v>
      </c>
      <c r="AC119" s="46" t="str">
        <f t="shared" si="28"/>
        <v>1</v>
      </c>
      <c r="AD119" s="46">
        <f t="shared" si="29"/>
        <v>1</v>
      </c>
      <c r="AE119" s="176">
        <v>44261</v>
      </c>
      <c r="AF119" s="75"/>
      <c r="AG119" s="76"/>
      <c r="AH119" s="178" t="s">
        <v>121</v>
      </c>
      <c r="AI119" s="46" t="str">
        <f t="shared" si="30"/>
        <v>n</v>
      </c>
      <c r="AJ119" s="178" t="s">
        <v>121</v>
      </c>
      <c r="AK119" s="180">
        <v>44588</v>
      </c>
      <c r="AL119" s="46" t="str">
        <f t="shared" si="26"/>
        <v>0</v>
      </c>
      <c r="AM119" s="46">
        <f t="shared" si="31"/>
        <v>0</v>
      </c>
      <c r="AN119" s="46">
        <v>3</v>
      </c>
      <c r="AT119" s="58">
        <v>42678</v>
      </c>
    </row>
    <row r="120" spans="27:46" x14ac:dyDescent="0.25">
      <c r="AA120" s="65">
        <v>42819</v>
      </c>
      <c r="AB120" s="177">
        <v>44262</v>
      </c>
      <c r="AC120" s="46" t="str">
        <f t="shared" si="28"/>
        <v>1</v>
      </c>
      <c r="AD120" s="46">
        <f t="shared" si="29"/>
        <v>1</v>
      </c>
      <c r="AE120" s="176">
        <v>44262</v>
      </c>
      <c r="AF120" s="73"/>
      <c r="AG120" s="74"/>
      <c r="AH120" s="178" t="s">
        <v>121</v>
      </c>
      <c r="AI120" s="46" t="str">
        <f t="shared" si="30"/>
        <v>n</v>
      </c>
      <c r="AJ120" s="178" t="s">
        <v>121</v>
      </c>
      <c r="AK120" s="180">
        <v>44588</v>
      </c>
      <c r="AL120" s="46" t="str">
        <f t="shared" si="26"/>
        <v>0</v>
      </c>
      <c r="AM120" s="46">
        <f t="shared" si="31"/>
        <v>0</v>
      </c>
      <c r="AN120" s="46">
        <v>1</v>
      </c>
      <c r="AT120" s="58">
        <v>42679</v>
      </c>
    </row>
    <row r="121" spans="27:46" x14ac:dyDescent="0.25">
      <c r="AA121" s="65">
        <v>42820</v>
      </c>
      <c r="AB121" s="177">
        <v>44268</v>
      </c>
      <c r="AC121" s="46" t="str">
        <f t="shared" si="28"/>
        <v>1</v>
      </c>
      <c r="AD121" s="46">
        <f t="shared" si="29"/>
        <v>1</v>
      </c>
      <c r="AE121" s="176">
        <v>44268</v>
      </c>
      <c r="AF121" s="75"/>
      <c r="AG121" s="76"/>
      <c r="AH121" s="178" t="s">
        <v>64</v>
      </c>
      <c r="AI121" s="46" t="str">
        <f t="shared" si="30"/>
        <v>n</v>
      </c>
      <c r="AJ121" s="178" t="s">
        <v>64</v>
      </c>
      <c r="AK121" s="181">
        <v>44354</v>
      </c>
      <c r="AL121" s="46" t="str">
        <f t="shared" si="26"/>
        <v>0</v>
      </c>
      <c r="AM121" s="46">
        <f t="shared" si="31"/>
        <v>0</v>
      </c>
      <c r="AN121" s="46">
        <v>2</v>
      </c>
      <c r="AT121" s="58">
        <v>42680</v>
      </c>
    </row>
    <row r="122" spans="27:46" x14ac:dyDescent="0.25">
      <c r="AA122" s="65">
        <v>42826</v>
      </c>
      <c r="AB122" s="177">
        <v>44269</v>
      </c>
      <c r="AC122" s="46" t="str">
        <f t="shared" si="28"/>
        <v>1</v>
      </c>
      <c r="AD122" s="46">
        <f t="shared" si="29"/>
        <v>1</v>
      </c>
      <c r="AE122" s="176">
        <v>44269</v>
      </c>
      <c r="AF122" s="73"/>
      <c r="AG122" s="74"/>
      <c r="AH122" s="178" t="s">
        <v>64</v>
      </c>
      <c r="AI122" s="46" t="str">
        <f t="shared" si="30"/>
        <v>n</v>
      </c>
      <c r="AJ122" s="178" t="s">
        <v>64</v>
      </c>
      <c r="AK122" s="180">
        <v>44589</v>
      </c>
      <c r="AL122" s="46" t="str">
        <f t="shared" si="26"/>
        <v>0</v>
      </c>
      <c r="AM122" s="46">
        <f t="shared" si="31"/>
        <v>0</v>
      </c>
      <c r="AN122" s="46">
        <v>3</v>
      </c>
      <c r="AT122" s="58">
        <v>42681</v>
      </c>
    </row>
    <row r="123" spans="27:46" x14ac:dyDescent="0.25">
      <c r="AA123" s="65">
        <v>42827</v>
      </c>
      <c r="AB123" s="177">
        <v>44275</v>
      </c>
      <c r="AC123" s="46" t="str">
        <f t="shared" si="28"/>
        <v>1</v>
      </c>
      <c r="AD123" s="46">
        <f t="shared" si="29"/>
        <v>1</v>
      </c>
      <c r="AE123" s="176">
        <v>44275</v>
      </c>
      <c r="AF123" s="75"/>
      <c r="AG123" s="76"/>
      <c r="AH123" s="178" t="s">
        <v>64</v>
      </c>
      <c r="AI123" s="46" t="str">
        <f t="shared" si="30"/>
        <v>n</v>
      </c>
      <c r="AJ123" s="178" t="s">
        <v>64</v>
      </c>
      <c r="AK123" s="180">
        <v>44589</v>
      </c>
      <c r="AL123" s="46" t="str">
        <f t="shared" si="26"/>
        <v>0</v>
      </c>
      <c r="AM123" s="46">
        <f t="shared" si="31"/>
        <v>0</v>
      </c>
      <c r="AN123" s="46">
        <v>1</v>
      </c>
      <c r="AT123" s="58">
        <v>42682</v>
      </c>
    </row>
    <row r="124" spans="27:46" x14ac:dyDescent="0.25">
      <c r="AA124" s="65">
        <v>42828</v>
      </c>
      <c r="AB124" s="177">
        <v>44276</v>
      </c>
      <c r="AC124" s="46" t="str">
        <f t="shared" si="28"/>
        <v>1</v>
      </c>
      <c r="AD124" s="46">
        <f t="shared" si="29"/>
        <v>1</v>
      </c>
      <c r="AE124" s="176">
        <v>44276</v>
      </c>
      <c r="AF124" s="73"/>
      <c r="AG124" s="74"/>
      <c r="AH124" s="178" t="s">
        <v>135</v>
      </c>
      <c r="AI124" s="46" t="str">
        <f t="shared" si="30"/>
        <v>n</v>
      </c>
      <c r="AJ124" s="178" t="s">
        <v>135</v>
      </c>
      <c r="AK124" s="181">
        <v>44239</v>
      </c>
      <c r="AL124" s="46" t="str">
        <f t="shared" si="26"/>
        <v>0</v>
      </c>
      <c r="AM124" s="46">
        <f t="shared" si="31"/>
        <v>0</v>
      </c>
      <c r="AN124" s="46">
        <v>2</v>
      </c>
      <c r="AT124" s="58">
        <v>42683</v>
      </c>
    </row>
    <row r="125" spans="27:46" x14ac:dyDescent="0.25">
      <c r="AA125" s="65">
        <v>42829</v>
      </c>
      <c r="AB125" s="177">
        <v>44282</v>
      </c>
      <c r="AC125" s="46" t="str">
        <f t="shared" si="28"/>
        <v>1</v>
      </c>
      <c r="AD125" s="46">
        <f t="shared" si="29"/>
        <v>1</v>
      </c>
      <c r="AE125" s="176">
        <v>44282</v>
      </c>
      <c r="AF125" s="75"/>
      <c r="AG125" s="76"/>
      <c r="AH125" s="178" t="s">
        <v>135</v>
      </c>
      <c r="AI125" s="46" t="str">
        <f t="shared" si="30"/>
        <v>n</v>
      </c>
      <c r="AJ125" s="178" t="s">
        <v>135</v>
      </c>
      <c r="AK125" s="180">
        <v>44590</v>
      </c>
      <c r="AL125" s="46" t="str">
        <f t="shared" si="26"/>
        <v>0</v>
      </c>
      <c r="AM125" s="46">
        <f t="shared" si="31"/>
        <v>0</v>
      </c>
      <c r="AN125" s="46">
        <v>3</v>
      </c>
      <c r="AT125" s="58">
        <v>42684</v>
      </c>
    </row>
    <row r="126" spans="27:46" x14ac:dyDescent="0.25">
      <c r="AA126" s="65">
        <v>42830</v>
      </c>
      <c r="AB126" s="177">
        <v>44283</v>
      </c>
      <c r="AC126" s="46" t="str">
        <f t="shared" si="28"/>
        <v>1</v>
      </c>
      <c r="AD126" s="46">
        <f t="shared" si="29"/>
        <v>1</v>
      </c>
      <c r="AE126" s="176">
        <v>44283</v>
      </c>
      <c r="AF126" s="73"/>
      <c r="AG126" s="74"/>
      <c r="AH126" s="178" t="s">
        <v>135</v>
      </c>
      <c r="AI126" s="46" t="str">
        <f t="shared" si="30"/>
        <v>n</v>
      </c>
      <c r="AJ126" s="178" t="s">
        <v>135</v>
      </c>
      <c r="AK126" s="180">
        <v>44590</v>
      </c>
      <c r="AL126" s="46" t="str">
        <f t="shared" si="26"/>
        <v>0</v>
      </c>
      <c r="AM126" s="46">
        <f t="shared" si="31"/>
        <v>0</v>
      </c>
      <c r="AN126" s="46">
        <v>1</v>
      </c>
      <c r="AT126" s="58">
        <v>42685</v>
      </c>
    </row>
    <row r="127" spans="27:46" x14ac:dyDescent="0.25">
      <c r="AA127" s="65">
        <v>42831</v>
      </c>
      <c r="AB127" s="177">
        <v>44288</v>
      </c>
      <c r="AC127" s="46" t="str">
        <f t="shared" si="28"/>
        <v>1</v>
      </c>
      <c r="AD127" s="46">
        <f t="shared" si="29"/>
        <v>1</v>
      </c>
      <c r="AE127" s="176">
        <v>44288</v>
      </c>
      <c r="AF127" s="75"/>
      <c r="AG127" s="76"/>
      <c r="AH127" s="178" t="s">
        <v>136</v>
      </c>
      <c r="AI127" s="46" t="str">
        <f t="shared" si="30"/>
        <v>n</v>
      </c>
      <c r="AJ127" s="178" t="s">
        <v>136</v>
      </c>
      <c r="AK127" s="181">
        <v>44239</v>
      </c>
      <c r="AL127" s="46" t="str">
        <f t="shared" si="26"/>
        <v>0</v>
      </c>
      <c r="AM127" s="46">
        <f t="shared" si="31"/>
        <v>0</v>
      </c>
      <c r="AN127" s="46">
        <v>2</v>
      </c>
      <c r="AT127" s="58">
        <v>42686</v>
      </c>
    </row>
    <row r="128" spans="27:46" x14ac:dyDescent="0.25">
      <c r="AA128" s="65">
        <v>42832</v>
      </c>
      <c r="AB128" s="177">
        <v>44289</v>
      </c>
      <c r="AC128" s="46" t="str">
        <f t="shared" si="28"/>
        <v>1</v>
      </c>
      <c r="AD128" s="46">
        <f t="shared" si="29"/>
        <v>1</v>
      </c>
      <c r="AE128" s="176">
        <v>44289</v>
      </c>
      <c r="AF128" s="73"/>
      <c r="AG128" s="74"/>
      <c r="AH128" s="178" t="s">
        <v>136</v>
      </c>
      <c r="AI128" s="46" t="str">
        <f t="shared" si="30"/>
        <v>n</v>
      </c>
      <c r="AJ128" s="178" t="s">
        <v>136</v>
      </c>
      <c r="AK128" s="180">
        <v>44591</v>
      </c>
      <c r="AL128" s="46" t="str">
        <f t="shared" si="26"/>
        <v>0</v>
      </c>
      <c r="AM128" s="46">
        <f t="shared" si="31"/>
        <v>0</v>
      </c>
      <c r="AN128" s="46">
        <v>3</v>
      </c>
      <c r="AT128" s="58">
        <v>42687</v>
      </c>
    </row>
    <row r="129" spans="27:46" x14ac:dyDescent="0.25">
      <c r="AA129" s="65">
        <v>42833</v>
      </c>
      <c r="AB129" s="177">
        <v>44290</v>
      </c>
      <c r="AC129" s="46" t="str">
        <f t="shared" si="28"/>
        <v>1</v>
      </c>
      <c r="AD129" s="46">
        <f t="shared" si="29"/>
        <v>1</v>
      </c>
      <c r="AE129" s="176">
        <v>44290</v>
      </c>
      <c r="AF129" s="75"/>
      <c r="AG129" s="76"/>
      <c r="AH129" s="178" t="s">
        <v>136</v>
      </c>
      <c r="AI129" s="46" t="str">
        <f t="shared" si="30"/>
        <v>n</v>
      </c>
      <c r="AJ129" s="178" t="s">
        <v>136</v>
      </c>
      <c r="AK129" s="180">
        <v>44591</v>
      </c>
      <c r="AL129" s="46" t="str">
        <f t="shared" si="26"/>
        <v>0</v>
      </c>
      <c r="AM129" s="46">
        <f t="shared" si="31"/>
        <v>0</v>
      </c>
      <c r="AN129" s="46">
        <v>1</v>
      </c>
      <c r="AT129" s="58">
        <v>42688</v>
      </c>
    </row>
    <row r="130" spans="27:46" x14ac:dyDescent="0.25">
      <c r="AA130" s="65">
        <v>42834</v>
      </c>
      <c r="AB130" s="177">
        <v>44291</v>
      </c>
      <c r="AC130" s="46" t="str">
        <f t="shared" si="28"/>
        <v>1</v>
      </c>
      <c r="AD130" s="46">
        <f t="shared" si="29"/>
        <v>1</v>
      </c>
      <c r="AE130" s="176">
        <v>44291</v>
      </c>
      <c r="AF130" s="73"/>
      <c r="AG130" s="74"/>
      <c r="AH130" s="178" t="s">
        <v>76</v>
      </c>
      <c r="AI130" s="46" t="str">
        <f t="shared" si="30"/>
        <v>n</v>
      </c>
      <c r="AJ130" s="178" t="s">
        <v>76</v>
      </c>
      <c r="AK130" s="181">
        <v>44354</v>
      </c>
      <c r="AL130" s="46" t="str">
        <f t="shared" si="26"/>
        <v>0</v>
      </c>
      <c r="AM130" s="46">
        <f t="shared" si="31"/>
        <v>0</v>
      </c>
      <c r="AN130" s="46">
        <v>2</v>
      </c>
      <c r="AT130" s="58">
        <v>42689</v>
      </c>
    </row>
    <row r="131" spans="27:46" x14ac:dyDescent="0.25">
      <c r="AA131" s="65">
        <v>42835</v>
      </c>
      <c r="AB131" s="177">
        <v>44292</v>
      </c>
      <c r="AC131" s="46" t="str">
        <f t="shared" si="28"/>
        <v>1</v>
      </c>
      <c r="AD131" s="46">
        <f t="shared" si="29"/>
        <v>1</v>
      </c>
      <c r="AE131" s="176">
        <v>44292</v>
      </c>
      <c r="AF131" s="75"/>
      <c r="AG131" s="76"/>
      <c r="AH131" s="178" t="s">
        <v>76</v>
      </c>
      <c r="AI131" s="46" t="str">
        <f t="shared" si="30"/>
        <v>n</v>
      </c>
      <c r="AJ131" s="178" t="s">
        <v>76</v>
      </c>
      <c r="AK131" s="180">
        <v>44592</v>
      </c>
      <c r="AL131" s="46" t="str">
        <f t="shared" si="26"/>
        <v>0</v>
      </c>
      <c r="AM131" s="46">
        <f t="shared" si="31"/>
        <v>0</v>
      </c>
      <c r="AN131" s="46">
        <v>3</v>
      </c>
      <c r="AT131" s="58">
        <v>42690</v>
      </c>
    </row>
    <row r="132" spans="27:46" x14ac:dyDescent="0.25">
      <c r="AA132" s="65">
        <v>42836</v>
      </c>
      <c r="AB132" s="177">
        <v>44293</v>
      </c>
      <c r="AC132" s="46" t="str">
        <f t="shared" si="28"/>
        <v>1</v>
      </c>
      <c r="AD132" s="46">
        <f t="shared" si="29"/>
        <v>1</v>
      </c>
      <c r="AE132" s="176">
        <v>44293</v>
      </c>
      <c r="AF132" s="73"/>
      <c r="AG132" s="74"/>
      <c r="AH132" s="178" t="s">
        <v>76</v>
      </c>
      <c r="AI132" s="46" t="str">
        <f t="shared" si="30"/>
        <v>n</v>
      </c>
      <c r="AJ132" s="178" t="s">
        <v>76</v>
      </c>
      <c r="AK132" s="180">
        <v>44592</v>
      </c>
      <c r="AL132" s="46" t="str">
        <f t="shared" si="26"/>
        <v>0</v>
      </c>
      <c r="AM132" s="46">
        <f t="shared" si="31"/>
        <v>0</v>
      </c>
      <c r="AN132" s="46">
        <v>1</v>
      </c>
      <c r="AT132" s="58">
        <v>42691</v>
      </c>
    </row>
    <row r="133" spans="27:46" x14ac:dyDescent="0.25">
      <c r="AA133" s="65">
        <v>42837</v>
      </c>
      <c r="AB133" s="177">
        <v>44294</v>
      </c>
      <c r="AC133" s="46" t="str">
        <f t="shared" ref="AC133:AC162" si="32">IF($AB133&lt;$Z$39,"0",IF($AB133&lt;$Z$40,"1","0"))</f>
        <v>1</v>
      </c>
      <c r="AD133" s="46">
        <f t="shared" si="29"/>
        <v>1</v>
      </c>
      <c r="AE133" s="176">
        <v>44294</v>
      </c>
      <c r="AF133" s="75"/>
      <c r="AG133" s="76"/>
      <c r="AH133" s="178" t="s">
        <v>65</v>
      </c>
      <c r="AI133" s="46" t="str">
        <f t="shared" si="30"/>
        <v>n</v>
      </c>
      <c r="AJ133" s="178" t="s">
        <v>65</v>
      </c>
      <c r="AK133" s="181">
        <v>44354</v>
      </c>
      <c r="AL133" s="46" t="str">
        <f t="shared" si="26"/>
        <v>0</v>
      </c>
      <c r="AM133" s="46">
        <f t="shared" si="31"/>
        <v>0</v>
      </c>
      <c r="AN133" s="46">
        <v>2</v>
      </c>
      <c r="AT133" s="58">
        <v>42692</v>
      </c>
    </row>
    <row r="134" spans="27:46" x14ac:dyDescent="0.25">
      <c r="AA134" s="65">
        <v>42838</v>
      </c>
      <c r="AB134" s="177">
        <v>44295</v>
      </c>
      <c r="AC134" s="46" t="str">
        <f t="shared" si="32"/>
        <v>1</v>
      </c>
      <c r="AD134" s="46">
        <f t="shared" si="29"/>
        <v>1</v>
      </c>
      <c r="AE134" s="176">
        <v>44295</v>
      </c>
      <c r="AF134" s="73"/>
      <c r="AG134" s="74"/>
      <c r="AH134" s="178" t="s">
        <v>65</v>
      </c>
      <c r="AI134" s="46" t="str">
        <f t="shared" si="30"/>
        <v>n</v>
      </c>
      <c r="AJ134" s="178" t="s">
        <v>65</v>
      </c>
      <c r="AK134" s="180">
        <v>44593</v>
      </c>
      <c r="AL134" s="46" t="str">
        <f t="shared" si="26"/>
        <v>0</v>
      </c>
      <c r="AM134" s="46">
        <f t="shared" si="31"/>
        <v>0</v>
      </c>
      <c r="AN134" s="46">
        <v>3</v>
      </c>
      <c r="AT134" s="58">
        <v>42693</v>
      </c>
    </row>
    <row r="135" spans="27:46" x14ac:dyDescent="0.25">
      <c r="AA135" s="65">
        <v>42839</v>
      </c>
      <c r="AB135" s="177">
        <v>44296</v>
      </c>
      <c r="AC135" s="46" t="str">
        <f t="shared" si="32"/>
        <v>1</v>
      </c>
      <c r="AD135" s="46">
        <f t="shared" si="29"/>
        <v>1</v>
      </c>
      <c r="AE135" s="176">
        <v>44296</v>
      </c>
      <c r="AF135" s="75"/>
      <c r="AG135" s="76"/>
      <c r="AH135" s="178" t="s">
        <v>65</v>
      </c>
      <c r="AI135" s="46" t="str">
        <f t="shared" si="30"/>
        <v>n</v>
      </c>
      <c r="AJ135" s="178" t="s">
        <v>65</v>
      </c>
      <c r="AK135" s="180">
        <v>44593</v>
      </c>
      <c r="AL135" s="46" t="str">
        <f t="shared" si="26"/>
        <v>0</v>
      </c>
      <c r="AM135" s="46">
        <f t="shared" si="31"/>
        <v>0</v>
      </c>
      <c r="AN135" s="46">
        <v>1</v>
      </c>
      <c r="AT135" s="58">
        <v>42694</v>
      </c>
    </row>
    <row r="136" spans="27:46" x14ac:dyDescent="0.25">
      <c r="AA136" s="65">
        <v>42840</v>
      </c>
      <c r="AB136" s="177">
        <v>44297</v>
      </c>
      <c r="AC136" s="46" t="str">
        <f t="shared" si="32"/>
        <v>1</v>
      </c>
      <c r="AD136" s="46">
        <f t="shared" si="29"/>
        <v>1</v>
      </c>
      <c r="AE136" s="176">
        <v>44297</v>
      </c>
      <c r="AF136" s="73"/>
      <c r="AG136" s="74"/>
      <c r="AH136" s="178" t="s">
        <v>122</v>
      </c>
      <c r="AI136" s="46" t="str">
        <f t="shared" si="30"/>
        <v>n</v>
      </c>
      <c r="AJ136" s="178" t="s">
        <v>122</v>
      </c>
      <c r="AK136" s="181">
        <v>44239</v>
      </c>
      <c r="AL136" s="46" t="str">
        <f t="shared" si="26"/>
        <v>0</v>
      </c>
      <c r="AM136" s="46">
        <f t="shared" si="31"/>
        <v>0</v>
      </c>
      <c r="AN136" s="46">
        <v>2</v>
      </c>
      <c r="AT136" s="58">
        <v>42695</v>
      </c>
    </row>
    <row r="137" spans="27:46" x14ac:dyDescent="0.25">
      <c r="AA137" s="65">
        <v>42841</v>
      </c>
      <c r="AB137" s="177">
        <v>44298</v>
      </c>
      <c r="AC137" s="46" t="str">
        <f t="shared" si="32"/>
        <v>1</v>
      </c>
      <c r="AD137" s="46">
        <f t="shared" si="29"/>
        <v>1</v>
      </c>
      <c r="AE137" s="176">
        <v>44298</v>
      </c>
      <c r="AF137" s="75"/>
      <c r="AG137" s="76"/>
      <c r="AH137" s="178" t="s">
        <v>122</v>
      </c>
      <c r="AI137" s="46" t="str">
        <f t="shared" si="30"/>
        <v>n</v>
      </c>
      <c r="AJ137" s="178" t="s">
        <v>122</v>
      </c>
      <c r="AK137" s="180">
        <v>44594</v>
      </c>
      <c r="AL137" s="46" t="str">
        <f t="shared" si="26"/>
        <v>0</v>
      </c>
      <c r="AM137" s="46">
        <f t="shared" si="31"/>
        <v>0</v>
      </c>
      <c r="AN137" s="46">
        <v>3</v>
      </c>
      <c r="AT137" s="58">
        <v>42696</v>
      </c>
    </row>
    <row r="138" spans="27:46" x14ac:dyDescent="0.25">
      <c r="AA138" s="65">
        <v>42842</v>
      </c>
      <c r="AB138" s="177">
        <v>44299</v>
      </c>
      <c r="AC138" s="46" t="str">
        <f t="shared" si="32"/>
        <v>1</v>
      </c>
      <c r="AD138" s="46">
        <f t="shared" si="29"/>
        <v>1</v>
      </c>
      <c r="AE138" s="176">
        <v>44299</v>
      </c>
      <c r="AF138" s="73"/>
      <c r="AG138" s="74"/>
      <c r="AH138" s="178" t="s">
        <v>122</v>
      </c>
      <c r="AI138" s="46" t="str">
        <f t="shared" si="30"/>
        <v>n</v>
      </c>
      <c r="AJ138" s="178" t="s">
        <v>122</v>
      </c>
      <c r="AK138" s="180">
        <v>44594</v>
      </c>
      <c r="AL138" s="46" t="str">
        <f t="shared" si="26"/>
        <v>0</v>
      </c>
      <c r="AM138" s="46">
        <f t="shared" si="31"/>
        <v>0</v>
      </c>
      <c r="AN138" s="46">
        <v>1</v>
      </c>
      <c r="AT138" s="58">
        <v>42697</v>
      </c>
    </row>
    <row r="139" spans="27:46" x14ac:dyDescent="0.25">
      <c r="AA139" s="65">
        <v>42847</v>
      </c>
      <c r="AB139" s="177">
        <v>44300</v>
      </c>
      <c r="AC139" s="46" t="str">
        <f t="shared" si="32"/>
        <v>1</v>
      </c>
      <c r="AD139" s="46">
        <f t="shared" si="29"/>
        <v>1</v>
      </c>
      <c r="AE139" s="176">
        <v>44300</v>
      </c>
      <c r="AF139" s="75"/>
      <c r="AG139" s="76"/>
      <c r="AH139" s="178" t="s">
        <v>337</v>
      </c>
      <c r="AI139" s="46" t="str">
        <f t="shared" si="30"/>
        <v>n</v>
      </c>
      <c r="AJ139" s="178" t="s">
        <v>337</v>
      </c>
      <c r="AK139" s="181">
        <v>44354</v>
      </c>
      <c r="AL139" s="46" t="str">
        <f t="shared" si="26"/>
        <v>0</v>
      </c>
      <c r="AM139" s="46">
        <f t="shared" si="31"/>
        <v>0</v>
      </c>
      <c r="AN139" s="46">
        <v>2</v>
      </c>
      <c r="AT139" s="58">
        <v>42698</v>
      </c>
    </row>
    <row r="140" spans="27:46" x14ac:dyDescent="0.25">
      <c r="AA140" s="65">
        <v>42848</v>
      </c>
      <c r="AB140" s="177">
        <v>44301</v>
      </c>
      <c r="AC140" s="46" t="str">
        <f t="shared" si="32"/>
        <v>1</v>
      </c>
      <c r="AD140" s="46">
        <f t="shared" si="29"/>
        <v>1</v>
      </c>
      <c r="AE140" s="176">
        <v>44301</v>
      </c>
      <c r="AF140" s="73"/>
      <c r="AG140" s="74"/>
      <c r="AH140" s="178" t="s">
        <v>337</v>
      </c>
      <c r="AI140" s="46" t="str">
        <f t="shared" si="30"/>
        <v>n</v>
      </c>
      <c r="AJ140" s="178" t="s">
        <v>337</v>
      </c>
      <c r="AK140" s="180">
        <v>44595</v>
      </c>
      <c r="AL140" s="46" t="str">
        <f t="shared" si="26"/>
        <v>0</v>
      </c>
      <c r="AM140" s="46">
        <f t="shared" si="31"/>
        <v>0</v>
      </c>
      <c r="AN140" s="46">
        <v>3</v>
      </c>
      <c r="AT140" s="58">
        <v>42699</v>
      </c>
    </row>
    <row r="141" spans="27:46" x14ac:dyDescent="0.25">
      <c r="AA141" s="65">
        <v>42854</v>
      </c>
      <c r="AB141" s="177">
        <v>44302</v>
      </c>
      <c r="AC141" s="46" t="str">
        <f t="shared" si="32"/>
        <v>1</v>
      </c>
      <c r="AD141" s="46">
        <f t="shared" si="29"/>
        <v>1</v>
      </c>
      <c r="AE141" s="176">
        <v>44302</v>
      </c>
      <c r="AF141" s="75"/>
      <c r="AG141" s="76"/>
      <c r="AH141" s="178" t="s">
        <v>337</v>
      </c>
      <c r="AI141" s="46" t="str">
        <f t="shared" si="30"/>
        <v>n</v>
      </c>
      <c r="AJ141" s="178" t="s">
        <v>337</v>
      </c>
      <c r="AK141" s="180">
        <v>44595</v>
      </c>
      <c r="AL141" s="46" t="str">
        <f t="shared" si="26"/>
        <v>0</v>
      </c>
      <c r="AM141" s="46">
        <f t="shared" si="31"/>
        <v>0</v>
      </c>
      <c r="AN141" s="46">
        <v>1</v>
      </c>
      <c r="AT141" s="58">
        <v>42700</v>
      </c>
    </row>
    <row r="142" spans="27:46" x14ac:dyDescent="0.25">
      <c r="AA142" s="65">
        <v>42855</v>
      </c>
      <c r="AB142" s="177">
        <v>44303</v>
      </c>
      <c r="AC142" s="46" t="str">
        <f t="shared" si="32"/>
        <v>1</v>
      </c>
      <c r="AD142" s="46">
        <f t="shared" si="29"/>
        <v>1</v>
      </c>
      <c r="AE142" s="176">
        <v>44303</v>
      </c>
      <c r="AF142" s="73"/>
      <c r="AG142" s="74"/>
      <c r="AH142" s="178" t="s">
        <v>338</v>
      </c>
      <c r="AI142" s="46" t="str">
        <f t="shared" si="30"/>
        <v>n</v>
      </c>
      <c r="AJ142" s="178" t="s">
        <v>338</v>
      </c>
      <c r="AK142" s="181">
        <v>44354</v>
      </c>
      <c r="AL142" s="46" t="str">
        <f t="shared" si="26"/>
        <v>0</v>
      </c>
      <c r="AM142" s="46">
        <f t="shared" si="31"/>
        <v>0</v>
      </c>
      <c r="AN142" s="46">
        <v>2</v>
      </c>
      <c r="AT142" s="58">
        <v>42701</v>
      </c>
    </row>
    <row r="143" spans="27:46" x14ac:dyDescent="0.25">
      <c r="AA143" s="65">
        <v>42856</v>
      </c>
      <c r="AB143" s="177">
        <v>44304</v>
      </c>
      <c r="AC143" s="46" t="str">
        <f t="shared" si="32"/>
        <v>1</v>
      </c>
      <c r="AD143" s="46">
        <f t="shared" si="29"/>
        <v>1</v>
      </c>
      <c r="AE143" s="176">
        <v>44304</v>
      </c>
      <c r="AF143" s="75"/>
      <c r="AG143" s="76"/>
      <c r="AH143" s="178" t="s">
        <v>338</v>
      </c>
      <c r="AI143" s="46" t="str">
        <f t="shared" si="30"/>
        <v>n</v>
      </c>
      <c r="AJ143" s="178" t="s">
        <v>338</v>
      </c>
      <c r="AK143" s="180">
        <v>44596</v>
      </c>
      <c r="AL143" s="46" t="str">
        <f t="shared" si="26"/>
        <v>0</v>
      </c>
      <c r="AM143" s="46">
        <f t="shared" si="31"/>
        <v>0</v>
      </c>
      <c r="AN143" s="46">
        <v>3</v>
      </c>
      <c r="AT143" s="58">
        <v>42702</v>
      </c>
    </row>
    <row r="144" spans="27:46" x14ac:dyDescent="0.25">
      <c r="AA144" s="65">
        <v>42861</v>
      </c>
      <c r="AB144" s="177">
        <v>44310</v>
      </c>
      <c r="AC144" s="46" t="str">
        <f t="shared" si="32"/>
        <v>1</v>
      </c>
      <c r="AD144" s="46">
        <f t="shared" si="29"/>
        <v>1</v>
      </c>
      <c r="AE144" s="176">
        <v>44310</v>
      </c>
      <c r="AF144" s="73"/>
      <c r="AG144" s="74"/>
      <c r="AH144" s="178" t="s">
        <v>338</v>
      </c>
      <c r="AI144" s="46" t="str">
        <f t="shared" si="30"/>
        <v>n</v>
      </c>
      <c r="AJ144" s="178" t="s">
        <v>338</v>
      </c>
      <c r="AK144" s="180">
        <v>44596</v>
      </c>
      <c r="AL144" s="46" t="str">
        <f t="shared" si="26"/>
        <v>0</v>
      </c>
      <c r="AM144" s="46">
        <f t="shared" si="31"/>
        <v>0</v>
      </c>
      <c r="AN144" s="46">
        <v>1</v>
      </c>
      <c r="AT144" s="58">
        <v>42703</v>
      </c>
    </row>
    <row r="145" spans="27:46" x14ac:dyDescent="0.25">
      <c r="AA145" s="65">
        <v>42862</v>
      </c>
      <c r="AB145" s="177">
        <v>44311</v>
      </c>
      <c r="AC145" s="46" t="str">
        <f t="shared" si="32"/>
        <v>1</v>
      </c>
      <c r="AD145" s="46">
        <f t="shared" si="29"/>
        <v>1</v>
      </c>
      <c r="AE145" s="176">
        <v>44311</v>
      </c>
      <c r="AF145" s="75"/>
      <c r="AG145" s="76"/>
      <c r="AH145" s="178" t="s">
        <v>339</v>
      </c>
      <c r="AI145" s="46" t="str">
        <f t="shared" si="30"/>
        <v>n</v>
      </c>
      <c r="AJ145" s="178" t="s">
        <v>339</v>
      </c>
      <c r="AK145" s="181">
        <v>44354</v>
      </c>
      <c r="AL145" s="46" t="str">
        <f t="shared" si="26"/>
        <v>0</v>
      </c>
      <c r="AM145" s="46">
        <f t="shared" si="31"/>
        <v>0</v>
      </c>
      <c r="AN145" s="46">
        <v>2</v>
      </c>
      <c r="AT145" s="58">
        <v>42704</v>
      </c>
    </row>
    <row r="146" spans="27:46" x14ac:dyDescent="0.25">
      <c r="AA146" s="65">
        <v>42868</v>
      </c>
      <c r="AB146" s="177">
        <v>44317</v>
      </c>
      <c r="AC146" s="46" t="str">
        <f t="shared" si="32"/>
        <v>1</v>
      </c>
      <c r="AD146" s="46">
        <f t="shared" si="29"/>
        <v>1</v>
      </c>
      <c r="AE146" s="176">
        <v>44317</v>
      </c>
      <c r="AF146" s="73"/>
      <c r="AG146" s="74"/>
      <c r="AH146" s="178" t="s">
        <v>339</v>
      </c>
      <c r="AI146" s="46" t="str">
        <f t="shared" si="30"/>
        <v>n</v>
      </c>
      <c r="AJ146" s="178" t="s">
        <v>339</v>
      </c>
      <c r="AK146" s="180">
        <v>44597</v>
      </c>
      <c r="AL146" s="46" t="str">
        <f t="shared" si="26"/>
        <v>0</v>
      </c>
      <c r="AM146" s="46">
        <f t="shared" si="31"/>
        <v>0</v>
      </c>
      <c r="AN146" s="46">
        <v>3</v>
      </c>
      <c r="AT146" s="58">
        <v>42705</v>
      </c>
    </row>
    <row r="147" spans="27:46" x14ac:dyDescent="0.25">
      <c r="AA147" s="65">
        <v>42869</v>
      </c>
      <c r="AB147" s="177">
        <v>44318</v>
      </c>
      <c r="AC147" s="46" t="str">
        <f t="shared" si="32"/>
        <v>1</v>
      </c>
      <c r="AD147" s="46">
        <f t="shared" si="29"/>
        <v>1</v>
      </c>
      <c r="AE147" s="176">
        <v>44318</v>
      </c>
      <c r="AF147" s="75"/>
      <c r="AG147" s="76"/>
      <c r="AH147" s="178" t="s">
        <v>339</v>
      </c>
      <c r="AI147" s="46" t="str">
        <f t="shared" si="30"/>
        <v>n</v>
      </c>
      <c r="AJ147" s="178" t="s">
        <v>339</v>
      </c>
      <c r="AK147" s="180">
        <v>44597</v>
      </c>
      <c r="AL147" s="46" t="str">
        <f t="shared" si="26"/>
        <v>0</v>
      </c>
      <c r="AM147" s="46">
        <f t="shared" si="31"/>
        <v>0</v>
      </c>
      <c r="AN147" s="46">
        <v>1</v>
      </c>
      <c r="AT147" s="58">
        <v>42706</v>
      </c>
    </row>
    <row r="148" spans="27:46" x14ac:dyDescent="0.25">
      <c r="AA148" s="65">
        <v>42875</v>
      </c>
      <c r="AB148" s="177">
        <v>44319</v>
      </c>
      <c r="AC148" s="46" t="str">
        <f t="shared" si="32"/>
        <v>1</v>
      </c>
      <c r="AD148" s="46">
        <f t="shared" si="29"/>
        <v>1</v>
      </c>
      <c r="AE148" s="176">
        <v>44319</v>
      </c>
      <c r="AF148" s="73"/>
      <c r="AG148" s="74"/>
      <c r="AH148" s="178" t="s">
        <v>28</v>
      </c>
      <c r="AI148" s="46" t="str">
        <f t="shared" si="30"/>
        <v>n</v>
      </c>
      <c r="AJ148" s="178" t="s">
        <v>28</v>
      </c>
      <c r="AK148" s="181">
        <v>44239</v>
      </c>
      <c r="AL148" s="46" t="str">
        <f t="shared" si="26"/>
        <v>0</v>
      </c>
      <c r="AM148" s="46">
        <f t="shared" si="31"/>
        <v>0</v>
      </c>
      <c r="AN148" s="46">
        <v>2</v>
      </c>
      <c r="AT148" s="58">
        <v>42707</v>
      </c>
    </row>
    <row r="149" spans="27:46" x14ac:dyDescent="0.25">
      <c r="AA149" s="65">
        <v>42876</v>
      </c>
      <c r="AB149" s="177">
        <v>44324</v>
      </c>
      <c r="AC149" s="46" t="str">
        <f t="shared" si="32"/>
        <v>1</v>
      </c>
      <c r="AD149" s="46">
        <f t="shared" si="29"/>
        <v>1</v>
      </c>
      <c r="AE149" s="176">
        <v>44324</v>
      </c>
      <c r="AF149" s="75"/>
      <c r="AG149" s="76"/>
      <c r="AH149" s="178" t="s">
        <v>28</v>
      </c>
      <c r="AI149" s="46" t="str">
        <f t="shared" si="30"/>
        <v>n</v>
      </c>
      <c r="AJ149" s="178" t="s">
        <v>28</v>
      </c>
      <c r="AK149" s="180">
        <v>44598</v>
      </c>
      <c r="AL149" s="46" t="str">
        <f t="shared" si="26"/>
        <v>0</v>
      </c>
      <c r="AM149" s="46">
        <f t="shared" si="31"/>
        <v>0</v>
      </c>
      <c r="AN149" s="46">
        <v>3</v>
      </c>
      <c r="AT149" s="58">
        <v>42708</v>
      </c>
    </row>
    <row r="150" spans="27:46" x14ac:dyDescent="0.25">
      <c r="AA150" s="65">
        <v>42882</v>
      </c>
      <c r="AB150" s="177">
        <v>44325</v>
      </c>
      <c r="AC150" s="46" t="str">
        <f t="shared" si="32"/>
        <v>1</v>
      </c>
      <c r="AD150" s="46">
        <f t="shared" si="29"/>
        <v>1</v>
      </c>
      <c r="AE150" s="176">
        <v>44325</v>
      </c>
      <c r="AF150" s="73"/>
      <c r="AG150" s="74"/>
      <c r="AH150" s="178" t="s">
        <v>28</v>
      </c>
      <c r="AI150" s="46" t="str">
        <f t="shared" si="30"/>
        <v>n</v>
      </c>
      <c r="AJ150" s="178" t="s">
        <v>28</v>
      </c>
      <c r="AK150" s="180">
        <v>44598</v>
      </c>
      <c r="AL150" s="46" t="str">
        <f t="shared" ref="AL150:AL192" si="33">IF(AH150&lt;&gt;$U$7,"0",IF(AK150&lt;$Z$39,"0",IF(AK150&lt;$Z$40,"1","0")))</f>
        <v>0</v>
      </c>
      <c r="AM150" s="46">
        <f t="shared" si="31"/>
        <v>0</v>
      </c>
      <c r="AN150" s="46">
        <v>1</v>
      </c>
      <c r="AT150" s="58">
        <v>42709</v>
      </c>
    </row>
    <row r="151" spans="27:46" x14ac:dyDescent="0.25">
      <c r="AA151" s="65">
        <v>42883</v>
      </c>
      <c r="AB151" s="177">
        <v>44331</v>
      </c>
      <c r="AC151" s="46" t="str">
        <f t="shared" si="32"/>
        <v>1</v>
      </c>
      <c r="AD151" s="46">
        <f t="shared" si="29"/>
        <v>1</v>
      </c>
      <c r="AE151" s="176">
        <v>44331</v>
      </c>
      <c r="AF151" s="75"/>
      <c r="AG151" s="76"/>
      <c r="AH151" s="178" t="s">
        <v>54</v>
      </c>
      <c r="AI151" s="46" t="str">
        <f t="shared" si="30"/>
        <v>n</v>
      </c>
      <c r="AJ151" s="178" t="s">
        <v>54</v>
      </c>
      <c r="AK151" s="180">
        <v>44239</v>
      </c>
      <c r="AL151" s="46" t="str">
        <f t="shared" si="33"/>
        <v>0</v>
      </c>
      <c r="AM151" s="46">
        <f t="shared" si="31"/>
        <v>0</v>
      </c>
      <c r="AN151" s="46">
        <v>2</v>
      </c>
      <c r="AT151" s="58">
        <v>42710</v>
      </c>
    </row>
    <row r="152" spans="27:46" x14ac:dyDescent="0.25">
      <c r="AA152" s="65">
        <v>42889</v>
      </c>
      <c r="AB152" s="177">
        <v>44332</v>
      </c>
      <c r="AC152" s="46" t="str">
        <f t="shared" si="32"/>
        <v>1</v>
      </c>
      <c r="AD152" s="46">
        <f t="shared" si="29"/>
        <v>1</v>
      </c>
      <c r="AE152" s="176">
        <v>44332</v>
      </c>
      <c r="AF152" s="73"/>
      <c r="AG152" s="74"/>
      <c r="AH152" s="178" t="s">
        <v>54</v>
      </c>
      <c r="AI152" s="46" t="str">
        <f t="shared" si="30"/>
        <v>n</v>
      </c>
      <c r="AJ152" s="178" t="s">
        <v>54</v>
      </c>
      <c r="AK152" s="180">
        <v>44599</v>
      </c>
      <c r="AL152" s="46" t="str">
        <f t="shared" si="33"/>
        <v>0</v>
      </c>
      <c r="AM152" s="46">
        <f t="shared" si="31"/>
        <v>0</v>
      </c>
      <c r="AN152" s="46">
        <v>3</v>
      </c>
      <c r="AT152" s="58">
        <v>42711</v>
      </c>
    </row>
    <row r="153" spans="27:46" x14ac:dyDescent="0.25">
      <c r="AA153" s="65">
        <v>42890</v>
      </c>
      <c r="AB153" s="177">
        <v>44338</v>
      </c>
      <c r="AC153" s="46" t="str">
        <f t="shared" si="32"/>
        <v>1</v>
      </c>
      <c r="AD153" s="46">
        <f t="shared" si="29"/>
        <v>1</v>
      </c>
      <c r="AE153" s="176">
        <v>44338</v>
      </c>
      <c r="AF153" s="75"/>
      <c r="AG153" s="76"/>
      <c r="AH153" s="178" t="s">
        <v>54</v>
      </c>
      <c r="AI153" s="46" t="str">
        <f t="shared" si="30"/>
        <v>n</v>
      </c>
      <c r="AJ153" s="178" t="s">
        <v>54</v>
      </c>
      <c r="AK153" s="180">
        <v>44599</v>
      </c>
      <c r="AL153" s="46" t="str">
        <f t="shared" si="33"/>
        <v>0</v>
      </c>
      <c r="AM153" s="46">
        <f t="shared" si="31"/>
        <v>0</v>
      </c>
      <c r="AN153" s="46">
        <v>1</v>
      </c>
      <c r="AT153" s="58">
        <v>42712</v>
      </c>
    </row>
    <row r="154" spans="27:46" x14ac:dyDescent="0.25">
      <c r="AA154" s="65">
        <v>42896</v>
      </c>
      <c r="AB154" s="177">
        <v>44339</v>
      </c>
      <c r="AC154" s="46" t="str">
        <f t="shared" si="32"/>
        <v>1</v>
      </c>
      <c r="AD154" s="46">
        <f t="shared" si="29"/>
        <v>1</v>
      </c>
      <c r="AE154" s="176">
        <v>44339</v>
      </c>
      <c r="AF154" s="73"/>
      <c r="AG154" s="74"/>
      <c r="AH154" s="178" t="s">
        <v>154</v>
      </c>
      <c r="AI154" s="46" t="str">
        <f t="shared" si="30"/>
        <v>n</v>
      </c>
      <c r="AJ154" s="178" t="s">
        <v>154</v>
      </c>
      <c r="AK154" s="181">
        <v>44239</v>
      </c>
      <c r="AL154" s="46" t="str">
        <f t="shared" si="33"/>
        <v>0</v>
      </c>
      <c r="AM154" s="46">
        <f t="shared" si="31"/>
        <v>0</v>
      </c>
      <c r="AN154" s="46">
        <v>2</v>
      </c>
      <c r="AT154" s="58">
        <v>42713</v>
      </c>
    </row>
    <row r="155" spans="27:46" x14ac:dyDescent="0.25">
      <c r="AA155" s="65">
        <v>42897</v>
      </c>
      <c r="AB155" s="177">
        <v>44345</v>
      </c>
      <c r="AC155" s="46" t="str">
        <f t="shared" si="32"/>
        <v>1</v>
      </c>
      <c r="AD155" s="46">
        <f t="shared" si="29"/>
        <v>1</v>
      </c>
      <c r="AE155" s="176">
        <v>44345</v>
      </c>
      <c r="AF155" s="75"/>
      <c r="AG155" s="76"/>
      <c r="AH155" s="178" t="s">
        <v>154</v>
      </c>
      <c r="AI155" s="46" t="str">
        <f t="shared" si="30"/>
        <v>n</v>
      </c>
      <c r="AJ155" s="178" t="s">
        <v>154</v>
      </c>
      <c r="AK155" s="180">
        <v>44600</v>
      </c>
      <c r="AL155" s="46" t="str">
        <f t="shared" si="33"/>
        <v>0</v>
      </c>
      <c r="AM155" s="46">
        <f t="shared" si="31"/>
        <v>0</v>
      </c>
      <c r="AN155" s="46">
        <v>3</v>
      </c>
      <c r="AT155" s="58">
        <v>42714</v>
      </c>
    </row>
    <row r="156" spans="27:46" x14ac:dyDescent="0.25">
      <c r="AA156" s="65">
        <v>42903</v>
      </c>
      <c r="AB156" s="177">
        <v>44346</v>
      </c>
      <c r="AC156" s="46" t="str">
        <f t="shared" si="32"/>
        <v>1</v>
      </c>
      <c r="AD156" s="46">
        <f t="shared" si="29"/>
        <v>1</v>
      </c>
      <c r="AE156" s="176">
        <v>44346</v>
      </c>
      <c r="AF156" s="73"/>
      <c r="AG156" s="74"/>
      <c r="AH156" s="178" t="s">
        <v>154</v>
      </c>
      <c r="AI156" s="46" t="str">
        <f t="shared" si="30"/>
        <v>n</v>
      </c>
      <c r="AJ156" s="178" t="s">
        <v>154</v>
      </c>
      <c r="AK156" s="180">
        <v>44600</v>
      </c>
      <c r="AL156" s="46" t="str">
        <f t="shared" si="33"/>
        <v>0</v>
      </c>
      <c r="AM156" s="46">
        <f t="shared" si="31"/>
        <v>0</v>
      </c>
      <c r="AN156" s="46">
        <v>1</v>
      </c>
      <c r="AT156" s="58">
        <v>42715</v>
      </c>
    </row>
    <row r="157" spans="27:46" x14ac:dyDescent="0.25">
      <c r="AA157" s="65">
        <v>42904</v>
      </c>
      <c r="AB157" s="177">
        <v>44352</v>
      </c>
      <c r="AC157" s="46" t="str">
        <f t="shared" si="32"/>
        <v>1</v>
      </c>
      <c r="AD157" s="46">
        <f t="shared" ref="AD157:AD203" si="34">VALUE(AC157)</f>
        <v>1</v>
      </c>
      <c r="AE157" s="176">
        <v>44352</v>
      </c>
      <c r="AF157" s="75"/>
      <c r="AG157" s="76"/>
      <c r="AH157" s="178" t="s">
        <v>146</v>
      </c>
      <c r="AI157" s="46" t="str">
        <f t="shared" si="30"/>
        <v>n</v>
      </c>
      <c r="AJ157" s="178" t="s">
        <v>146</v>
      </c>
      <c r="AK157" s="181">
        <v>44316</v>
      </c>
      <c r="AL157" s="46" t="str">
        <f t="shared" si="33"/>
        <v>0</v>
      </c>
      <c r="AM157" s="46">
        <f t="shared" si="31"/>
        <v>0</v>
      </c>
      <c r="AN157" s="46">
        <v>2</v>
      </c>
      <c r="AT157" s="58">
        <v>42716</v>
      </c>
    </row>
    <row r="158" spans="27:46" x14ac:dyDescent="0.25">
      <c r="AA158" s="65">
        <v>42910</v>
      </c>
      <c r="AB158" s="177">
        <v>44353</v>
      </c>
      <c r="AC158" s="46" t="str">
        <f t="shared" si="32"/>
        <v>1</v>
      </c>
      <c r="AD158" s="46">
        <f t="shared" si="34"/>
        <v>1</v>
      </c>
      <c r="AE158" s="176">
        <v>44353</v>
      </c>
      <c r="AF158" s="73"/>
      <c r="AG158" s="74"/>
      <c r="AH158" s="178" t="s">
        <v>146</v>
      </c>
      <c r="AI158" s="46" t="str">
        <f t="shared" si="30"/>
        <v>n</v>
      </c>
      <c r="AJ158" s="178" t="s">
        <v>146</v>
      </c>
      <c r="AK158" s="180">
        <v>44601</v>
      </c>
      <c r="AL158" s="46" t="str">
        <f t="shared" si="33"/>
        <v>0</v>
      </c>
      <c r="AM158" s="46">
        <f t="shared" si="31"/>
        <v>0</v>
      </c>
      <c r="AN158" s="46">
        <v>3</v>
      </c>
      <c r="AT158" s="58">
        <v>42717</v>
      </c>
    </row>
    <row r="159" spans="27:46" x14ac:dyDescent="0.25">
      <c r="AA159" s="65">
        <v>42911</v>
      </c>
      <c r="AB159" s="177">
        <v>44359</v>
      </c>
      <c r="AC159" s="46" t="str">
        <f t="shared" si="32"/>
        <v>1</v>
      </c>
      <c r="AD159" s="46">
        <f t="shared" si="34"/>
        <v>1</v>
      </c>
      <c r="AE159" s="176">
        <v>44359</v>
      </c>
      <c r="AF159" s="75"/>
      <c r="AG159" s="76"/>
      <c r="AH159" s="178" t="s">
        <v>146</v>
      </c>
      <c r="AI159" s="46" t="str">
        <f t="shared" si="30"/>
        <v>n</v>
      </c>
      <c r="AJ159" s="178" t="s">
        <v>146</v>
      </c>
      <c r="AK159" s="180">
        <v>44601</v>
      </c>
      <c r="AL159" s="46" t="str">
        <f t="shared" si="33"/>
        <v>0</v>
      </c>
      <c r="AM159" s="46">
        <f t="shared" si="31"/>
        <v>0</v>
      </c>
      <c r="AN159" s="46">
        <v>1</v>
      </c>
      <c r="AT159" s="58">
        <v>42718</v>
      </c>
    </row>
    <row r="160" spans="27:46" x14ac:dyDescent="0.25">
      <c r="AA160" s="65">
        <v>42917</v>
      </c>
      <c r="AB160" s="177">
        <v>44360</v>
      </c>
      <c r="AC160" s="46" t="str">
        <f t="shared" si="32"/>
        <v>1</v>
      </c>
      <c r="AD160" s="46">
        <f t="shared" si="34"/>
        <v>1</v>
      </c>
      <c r="AE160" s="176">
        <v>44360</v>
      </c>
      <c r="AF160" s="73"/>
      <c r="AG160" s="74"/>
      <c r="AH160" s="178" t="s">
        <v>97</v>
      </c>
      <c r="AI160" s="46" t="str">
        <f t="shared" si="30"/>
        <v>n</v>
      </c>
      <c r="AJ160" s="178" t="s">
        <v>97</v>
      </c>
      <c r="AK160" s="181">
        <v>44354</v>
      </c>
      <c r="AL160" s="46" t="str">
        <f t="shared" si="33"/>
        <v>0</v>
      </c>
      <c r="AM160" s="46">
        <f t="shared" si="31"/>
        <v>0</v>
      </c>
      <c r="AN160" s="46">
        <v>2</v>
      </c>
      <c r="AT160" s="58">
        <v>42719</v>
      </c>
    </row>
    <row r="161" spans="27:46" x14ac:dyDescent="0.25">
      <c r="AA161" s="65">
        <v>42918</v>
      </c>
      <c r="AB161" s="177">
        <v>44366</v>
      </c>
      <c r="AC161" s="46" t="str">
        <f t="shared" si="32"/>
        <v>1</v>
      </c>
      <c r="AD161" s="46">
        <f t="shared" si="34"/>
        <v>1</v>
      </c>
      <c r="AE161" s="176">
        <v>44366</v>
      </c>
      <c r="AF161" s="75"/>
      <c r="AG161" s="76"/>
      <c r="AH161" s="178" t="s">
        <v>97</v>
      </c>
      <c r="AI161" s="46" t="str">
        <f t="shared" si="30"/>
        <v>n</v>
      </c>
      <c r="AJ161" s="178" t="s">
        <v>97</v>
      </c>
      <c r="AK161" s="180">
        <v>44602</v>
      </c>
      <c r="AL161" s="46" t="str">
        <f t="shared" si="33"/>
        <v>0</v>
      </c>
      <c r="AM161" s="46">
        <f t="shared" si="31"/>
        <v>0</v>
      </c>
      <c r="AN161" s="46">
        <v>3</v>
      </c>
      <c r="AT161" s="58">
        <v>42720</v>
      </c>
    </row>
    <row r="162" spans="27:46" x14ac:dyDescent="0.25">
      <c r="AA162" s="65">
        <v>42919</v>
      </c>
      <c r="AB162" s="177">
        <v>44367</v>
      </c>
      <c r="AC162" s="46" t="str">
        <f t="shared" si="32"/>
        <v>1</v>
      </c>
      <c r="AD162" s="46">
        <f t="shared" ref="AD162" si="35">VALUE(AC162)</f>
        <v>1</v>
      </c>
      <c r="AE162" s="176">
        <v>44367</v>
      </c>
      <c r="AF162" s="73"/>
      <c r="AG162" s="74"/>
      <c r="AH162" s="178" t="s">
        <v>97</v>
      </c>
      <c r="AI162" s="46" t="str">
        <f t="shared" si="30"/>
        <v>n</v>
      </c>
      <c r="AJ162" s="178" t="s">
        <v>97</v>
      </c>
      <c r="AK162" s="180">
        <v>44602</v>
      </c>
      <c r="AL162" s="46" t="str">
        <f t="shared" si="33"/>
        <v>0</v>
      </c>
      <c r="AM162" s="46">
        <f t="shared" si="31"/>
        <v>0</v>
      </c>
      <c r="AN162" s="46">
        <v>1</v>
      </c>
      <c r="AT162" s="58">
        <v>42721</v>
      </c>
    </row>
    <row r="163" spans="27:46" x14ac:dyDescent="0.25">
      <c r="AA163" s="65">
        <v>42920</v>
      </c>
      <c r="AB163" s="177">
        <v>44373</v>
      </c>
      <c r="AC163" s="46">
        <v>0</v>
      </c>
      <c r="AD163" s="46">
        <f t="shared" si="34"/>
        <v>0</v>
      </c>
      <c r="AF163" s="75"/>
      <c r="AG163" s="76"/>
      <c r="AH163" s="178" t="s">
        <v>123</v>
      </c>
      <c r="AI163" s="46" t="str">
        <f t="shared" si="30"/>
        <v>n</v>
      </c>
      <c r="AJ163" s="178" t="s">
        <v>123</v>
      </c>
      <c r="AK163" s="181">
        <v>44239</v>
      </c>
      <c r="AL163" s="46" t="str">
        <f t="shared" si="33"/>
        <v>0</v>
      </c>
      <c r="AM163" s="46">
        <f t="shared" si="31"/>
        <v>0</v>
      </c>
      <c r="AN163" s="46">
        <v>2</v>
      </c>
      <c r="AT163" s="58">
        <v>42722</v>
      </c>
    </row>
    <row r="164" spans="27:46" x14ac:dyDescent="0.25">
      <c r="AA164" s="65">
        <v>42921</v>
      </c>
      <c r="AB164" s="177">
        <v>44374</v>
      </c>
      <c r="AC164" s="46">
        <v>0</v>
      </c>
      <c r="AD164" s="46">
        <f t="shared" si="34"/>
        <v>0</v>
      </c>
      <c r="AF164" s="73"/>
      <c r="AG164" s="74"/>
      <c r="AH164" s="178" t="s">
        <v>123</v>
      </c>
      <c r="AI164" s="46" t="str">
        <f t="shared" si="30"/>
        <v>n</v>
      </c>
      <c r="AJ164" s="178" t="s">
        <v>123</v>
      </c>
      <c r="AK164" s="180">
        <v>44603</v>
      </c>
      <c r="AL164" s="46" t="str">
        <f t="shared" si="33"/>
        <v>0</v>
      </c>
      <c r="AM164" s="46">
        <f t="shared" si="31"/>
        <v>0</v>
      </c>
      <c r="AN164" s="46">
        <v>3</v>
      </c>
      <c r="AT164" s="58">
        <v>42723</v>
      </c>
    </row>
    <row r="165" spans="27:46" x14ac:dyDescent="0.25">
      <c r="AA165" s="65">
        <v>42922</v>
      </c>
      <c r="AB165" s="177">
        <v>44375</v>
      </c>
      <c r="AC165" s="46">
        <v>0</v>
      </c>
      <c r="AD165" s="46">
        <f t="shared" si="34"/>
        <v>0</v>
      </c>
      <c r="AF165" s="75"/>
      <c r="AG165" s="76"/>
      <c r="AH165" s="178" t="s">
        <v>123</v>
      </c>
      <c r="AI165" s="46" t="str">
        <f t="shared" si="30"/>
        <v>n</v>
      </c>
      <c r="AJ165" s="178" t="s">
        <v>123</v>
      </c>
      <c r="AK165" s="180">
        <v>44603</v>
      </c>
      <c r="AL165" s="46" t="str">
        <f t="shared" si="33"/>
        <v>0</v>
      </c>
      <c r="AM165" s="46">
        <f t="shared" si="31"/>
        <v>0</v>
      </c>
      <c r="AN165" s="46">
        <v>1</v>
      </c>
      <c r="AT165" s="58">
        <v>42724</v>
      </c>
    </row>
    <row r="166" spans="27:46" x14ac:dyDescent="0.25">
      <c r="AA166" s="65">
        <v>42923</v>
      </c>
      <c r="AB166" s="177">
        <v>44376</v>
      </c>
      <c r="AC166" s="46">
        <v>0</v>
      </c>
      <c r="AD166" s="46">
        <f t="shared" si="34"/>
        <v>0</v>
      </c>
      <c r="AF166" s="73"/>
      <c r="AG166" s="74"/>
      <c r="AH166" s="178" t="s">
        <v>98</v>
      </c>
      <c r="AI166" s="46" t="str">
        <f t="shared" ref="AI166:AI192" si="36">IF(AH166 = $U$7,"y","n")</f>
        <v>n</v>
      </c>
      <c r="AJ166" s="178" t="s">
        <v>98</v>
      </c>
      <c r="AK166" s="181">
        <v>44354</v>
      </c>
      <c r="AL166" s="46" t="str">
        <f t="shared" si="33"/>
        <v>0</v>
      </c>
      <c r="AM166" s="46">
        <f t="shared" ref="AM166:AM192" si="37">VALUE(AL166)</f>
        <v>0</v>
      </c>
      <c r="AN166" s="46">
        <v>2</v>
      </c>
      <c r="AT166" s="58">
        <v>42725</v>
      </c>
    </row>
    <row r="167" spans="27:46" x14ac:dyDescent="0.25">
      <c r="AA167" s="65">
        <v>42924</v>
      </c>
      <c r="AB167" s="177">
        <v>44377</v>
      </c>
      <c r="AC167" s="46">
        <v>0</v>
      </c>
      <c r="AD167" s="46">
        <f t="shared" si="34"/>
        <v>0</v>
      </c>
      <c r="AF167" s="75"/>
      <c r="AG167" s="76"/>
      <c r="AH167" s="178" t="s">
        <v>98</v>
      </c>
      <c r="AI167" s="46" t="str">
        <f t="shared" si="36"/>
        <v>n</v>
      </c>
      <c r="AJ167" s="178" t="s">
        <v>98</v>
      </c>
      <c r="AK167" s="180">
        <v>44604</v>
      </c>
      <c r="AL167" s="46" t="str">
        <f t="shared" si="33"/>
        <v>0</v>
      </c>
      <c r="AM167" s="46">
        <f t="shared" si="37"/>
        <v>0</v>
      </c>
      <c r="AN167" s="46">
        <v>3</v>
      </c>
      <c r="AT167" s="58">
        <v>42726</v>
      </c>
    </row>
    <row r="168" spans="27:46" x14ac:dyDescent="0.25">
      <c r="AA168" s="65">
        <v>42925</v>
      </c>
      <c r="AB168" s="177">
        <v>44378</v>
      </c>
      <c r="AC168" s="46">
        <v>0</v>
      </c>
      <c r="AD168" s="46">
        <f t="shared" si="34"/>
        <v>0</v>
      </c>
      <c r="AF168" s="73"/>
      <c r="AG168" s="74"/>
      <c r="AH168" s="178" t="s">
        <v>98</v>
      </c>
      <c r="AI168" s="46" t="str">
        <f t="shared" si="36"/>
        <v>n</v>
      </c>
      <c r="AJ168" s="178" t="s">
        <v>98</v>
      </c>
      <c r="AK168" s="180">
        <v>44604</v>
      </c>
      <c r="AL168" s="46" t="str">
        <f t="shared" si="33"/>
        <v>0</v>
      </c>
      <c r="AM168" s="46">
        <f t="shared" si="37"/>
        <v>0</v>
      </c>
      <c r="AN168" s="46">
        <v>1</v>
      </c>
      <c r="AT168" s="58">
        <v>42727</v>
      </c>
    </row>
    <row r="169" spans="27:46" x14ac:dyDescent="0.25">
      <c r="AA169" s="65">
        <v>42926</v>
      </c>
      <c r="AB169" s="177">
        <v>44379</v>
      </c>
      <c r="AC169" s="46">
        <v>0</v>
      </c>
      <c r="AD169" s="46">
        <f t="shared" si="34"/>
        <v>0</v>
      </c>
      <c r="AF169" s="75"/>
      <c r="AG169" s="76"/>
      <c r="AH169" s="178" t="s">
        <v>66</v>
      </c>
      <c r="AI169" s="46" t="str">
        <f t="shared" si="36"/>
        <v>n</v>
      </c>
      <c r="AJ169" s="178" t="s">
        <v>66</v>
      </c>
      <c r="AK169" s="181">
        <v>44354</v>
      </c>
      <c r="AL169" s="46" t="str">
        <f t="shared" si="33"/>
        <v>0</v>
      </c>
      <c r="AM169" s="46">
        <f t="shared" si="37"/>
        <v>0</v>
      </c>
      <c r="AN169" s="46">
        <v>2</v>
      </c>
      <c r="AT169" s="58">
        <v>42728</v>
      </c>
    </row>
    <row r="170" spans="27:46" x14ac:dyDescent="0.25">
      <c r="AA170" s="65">
        <v>42927</v>
      </c>
      <c r="AB170" s="177">
        <v>44380</v>
      </c>
      <c r="AC170" s="46">
        <v>0</v>
      </c>
      <c r="AD170" s="46">
        <f t="shared" si="34"/>
        <v>0</v>
      </c>
      <c r="AF170" s="73"/>
      <c r="AG170" s="74"/>
      <c r="AH170" s="178" t="s">
        <v>66</v>
      </c>
      <c r="AI170" s="46" t="str">
        <f t="shared" si="36"/>
        <v>n</v>
      </c>
      <c r="AJ170" s="178" t="s">
        <v>66</v>
      </c>
      <c r="AK170" s="180">
        <v>44605</v>
      </c>
      <c r="AL170" s="46" t="str">
        <f t="shared" si="33"/>
        <v>0</v>
      </c>
      <c r="AM170" s="46">
        <f t="shared" si="37"/>
        <v>0</v>
      </c>
      <c r="AN170" s="46">
        <v>3</v>
      </c>
      <c r="AT170" s="58">
        <v>42729</v>
      </c>
    </row>
    <row r="171" spans="27:46" x14ac:dyDescent="0.25">
      <c r="AA171" s="65">
        <v>42928</v>
      </c>
      <c r="AB171" s="177">
        <v>44381</v>
      </c>
      <c r="AC171" s="46">
        <v>0</v>
      </c>
      <c r="AD171" s="46">
        <f t="shared" si="34"/>
        <v>0</v>
      </c>
      <c r="AF171" s="75"/>
      <c r="AG171" s="76"/>
      <c r="AH171" s="178" t="s">
        <v>66</v>
      </c>
      <c r="AI171" s="46" t="str">
        <f t="shared" si="36"/>
        <v>n</v>
      </c>
      <c r="AJ171" s="178" t="s">
        <v>66</v>
      </c>
      <c r="AK171" s="180">
        <v>44605</v>
      </c>
      <c r="AL171" s="46" t="str">
        <f t="shared" si="33"/>
        <v>0</v>
      </c>
      <c r="AM171" s="46">
        <f t="shared" si="37"/>
        <v>0</v>
      </c>
      <c r="AN171" s="46">
        <v>1</v>
      </c>
      <c r="AT171" s="58">
        <v>42730</v>
      </c>
    </row>
    <row r="172" spans="27:46" x14ac:dyDescent="0.25">
      <c r="AA172" s="65">
        <v>42929</v>
      </c>
      <c r="AB172" s="177">
        <v>44382</v>
      </c>
      <c r="AC172" s="46">
        <v>0</v>
      </c>
      <c r="AD172" s="46">
        <f t="shared" si="34"/>
        <v>0</v>
      </c>
      <c r="AF172" s="73"/>
      <c r="AG172" s="74"/>
      <c r="AH172" s="178" t="s">
        <v>340</v>
      </c>
      <c r="AI172" s="46" t="str">
        <f t="shared" si="36"/>
        <v>n</v>
      </c>
      <c r="AJ172" s="178" t="s">
        <v>340</v>
      </c>
      <c r="AK172" s="181">
        <v>44354</v>
      </c>
      <c r="AL172" s="46" t="str">
        <f t="shared" si="33"/>
        <v>0</v>
      </c>
      <c r="AM172" s="46">
        <f t="shared" si="37"/>
        <v>0</v>
      </c>
      <c r="AN172" s="46">
        <v>2</v>
      </c>
      <c r="AT172" s="58">
        <v>42731</v>
      </c>
    </row>
    <row r="173" spans="27:46" x14ac:dyDescent="0.25">
      <c r="AA173" s="65">
        <v>42930</v>
      </c>
      <c r="AB173" s="177">
        <v>44383</v>
      </c>
      <c r="AC173" s="46">
        <v>0</v>
      </c>
      <c r="AD173" s="46">
        <f t="shared" si="34"/>
        <v>0</v>
      </c>
      <c r="AF173" s="75"/>
      <c r="AG173" s="76"/>
      <c r="AH173" s="178" t="s">
        <v>340</v>
      </c>
      <c r="AI173" s="46" t="str">
        <f t="shared" si="36"/>
        <v>n</v>
      </c>
      <c r="AJ173" s="178" t="s">
        <v>340</v>
      </c>
      <c r="AK173" s="180">
        <v>44606</v>
      </c>
      <c r="AL173" s="46" t="str">
        <f t="shared" si="33"/>
        <v>0</v>
      </c>
      <c r="AM173" s="46">
        <f t="shared" si="37"/>
        <v>0</v>
      </c>
      <c r="AN173" s="46">
        <v>3</v>
      </c>
      <c r="AT173" s="58">
        <v>42732</v>
      </c>
    </row>
    <row r="174" spans="27:46" x14ac:dyDescent="0.25">
      <c r="AA174" s="65">
        <v>42931</v>
      </c>
      <c r="AB174" s="177">
        <v>44384</v>
      </c>
      <c r="AC174" s="46">
        <v>0</v>
      </c>
      <c r="AD174" s="46">
        <f t="shared" si="34"/>
        <v>0</v>
      </c>
      <c r="AF174" s="73"/>
      <c r="AG174" s="74"/>
      <c r="AH174" s="178" t="s">
        <v>340</v>
      </c>
      <c r="AI174" s="46" t="str">
        <f t="shared" si="36"/>
        <v>n</v>
      </c>
      <c r="AJ174" s="178" t="s">
        <v>340</v>
      </c>
      <c r="AK174" s="180">
        <v>44606</v>
      </c>
      <c r="AL174" s="46" t="str">
        <f t="shared" si="33"/>
        <v>0</v>
      </c>
      <c r="AM174" s="46">
        <f t="shared" si="37"/>
        <v>0</v>
      </c>
      <c r="AN174" s="46">
        <v>1</v>
      </c>
      <c r="AT174" s="58">
        <v>42733</v>
      </c>
    </row>
    <row r="175" spans="27:46" x14ac:dyDescent="0.25">
      <c r="AA175" s="65">
        <v>42932</v>
      </c>
      <c r="AB175" s="177">
        <v>44385</v>
      </c>
      <c r="AC175" s="46">
        <v>0</v>
      </c>
      <c r="AD175" s="46">
        <f t="shared" si="34"/>
        <v>0</v>
      </c>
      <c r="AF175" s="75"/>
      <c r="AG175" s="76"/>
      <c r="AH175" s="178" t="s">
        <v>341</v>
      </c>
      <c r="AI175" s="46" t="str">
        <f t="shared" si="36"/>
        <v>n</v>
      </c>
      <c r="AJ175" s="178" t="s">
        <v>341</v>
      </c>
      <c r="AK175" s="181">
        <v>44354</v>
      </c>
      <c r="AL175" s="46" t="str">
        <f t="shared" si="33"/>
        <v>0</v>
      </c>
      <c r="AM175" s="46">
        <f t="shared" si="37"/>
        <v>0</v>
      </c>
      <c r="AN175" s="46">
        <v>2</v>
      </c>
      <c r="AT175" s="58">
        <v>42734</v>
      </c>
    </row>
    <row r="176" spans="27:46" x14ac:dyDescent="0.25">
      <c r="AA176" s="65">
        <v>42933</v>
      </c>
      <c r="AB176" s="177">
        <v>44386</v>
      </c>
      <c r="AC176" s="46">
        <v>0</v>
      </c>
      <c r="AD176" s="46">
        <f t="shared" si="34"/>
        <v>0</v>
      </c>
      <c r="AF176" s="73"/>
      <c r="AG176" s="74"/>
      <c r="AH176" s="178" t="s">
        <v>341</v>
      </c>
      <c r="AI176" s="46" t="str">
        <f t="shared" si="36"/>
        <v>n</v>
      </c>
      <c r="AJ176" s="178" t="s">
        <v>341</v>
      </c>
      <c r="AK176" s="180">
        <v>44607</v>
      </c>
      <c r="AL176" s="46" t="str">
        <f t="shared" si="33"/>
        <v>0</v>
      </c>
      <c r="AM176" s="46">
        <f t="shared" si="37"/>
        <v>0</v>
      </c>
      <c r="AN176" s="46">
        <v>3</v>
      </c>
      <c r="AT176" s="58">
        <v>42735</v>
      </c>
    </row>
    <row r="177" spans="27:46" x14ac:dyDescent="0.25">
      <c r="AA177" s="65">
        <v>42934</v>
      </c>
      <c r="AB177" s="177">
        <v>44387</v>
      </c>
      <c r="AC177" s="46">
        <v>0</v>
      </c>
      <c r="AD177" s="46">
        <f t="shared" si="34"/>
        <v>0</v>
      </c>
      <c r="AF177" s="75"/>
      <c r="AG177" s="76"/>
      <c r="AH177" s="178" t="s">
        <v>341</v>
      </c>
      <c r="AI177" s="46" t="str">
        <f t="shared" si="36"/>
        <v>n</v>
      </c>
      <c r="AJ177" s="178" t="s">
        <v>341</v>
      </c>
      <c r="AK177" s="180">
        <v>44607</v>
      </c>
      <c r="AL177" s="46" t="str">
        <f t="shared" si="33"/>
        <v>0</v>
      </c>
      <c r="AM177" s="46">
        <f t="shared" si="37"/>
        <v>0</v>
      </c>
      <c r="AN177" s="46">
        <v>1</v>
      </c>
      <c r="AT177" s="58">
        <v>42736</v>
      </c>
    </row>
    <row r="178" spans="27:46" x14ac:dyDescent="0.25">
      <c r="AA178" s="65">
        <v>42935</v>
      </c>
      <c r="AB178" s="177">
        <v>44388</v>
      </c>
      <c r="AC178" s="46">
        <v>0</v>
      </c>
      <c r="AD178" s="46">
        <f t="shared" si="34"/>
        <v>0</v>
      </c>
      <c r="AF178" s="73"/>
      <c r="AG178" s="74"/>
      <c r="AH178" s="178" t="s">
        <v>137</v>
      </c>
      <c r="AI178" s="46" t="str">
        <f t="shared" si="36"/>
        <v>n</v>
      </c>
      <c r="AJ178" s="178" t="s">
        <v>137</v>
      </c>
      <c r="AK178" s="181">
        <v>44239</v>
      </c>
      <c r="AL178" s="46" t="str">
        <f t="shared" si="33"/>
        <v>0</v>
      </c>
      <c r="AM178" s="46">
        <f t="shared" si="37"/>
        <v>0</v>
      </c>
      <c r="AN178" s="46">
        <v>2</v>
      </c>
      <c r="AT178" s="58">
        <v>42737</v>
      </c>
    </row>
    <row r="179" spans="27:46" x14ac:dyDescent="0.25">
      <c r="AA179" s="65">
        <v>42936</v>
      </c>
      <c r="AB179" s="177">
        <v>44389</v>
      </c>
      <c r="AC179" s="46">
        <v>0</v>
      </c>
      <c r="AD179" s="46">
        <f t="shared" si="34"/>
        <v>0</v>
      </c>
      <c r="AF179" s="75"/>
      <c r="AG179" s="76"/>
      <c r="AH179" s="178" t="s">
        <v>137</v>
      </c>
      <c r="AI179" s="46" t="str">
        <f t="shared" si="36"/>
        <v>n</v>
      </c>
      <c r="AJ179" s="178" t="s">
        <v>137</v>
      </c>
      <c r="AK179" s="180">
        <v>44608</v>
      </c>
      <c r="AL179" s="46" t="str">
        <f t="shared" si="33"/>
        <v>0</v>
      </c>
      <c r="AM179" s="46">
        <f t="shared" si="37"/>
        <v>0</v>
      </c>
      <c r="AN179" s="46">
        <v>3</v>
      </c>
      <c r="AT179" s="58">
        <v>42738</v>
      </c>
    </row>
    <row r="180" spans="27:46" x14ac:dyDescent="0.25">
      <c r="AA180" s="65">
        <v>42937</v>
      </c>
      <c r="AB180" s="177">
        <v>44390</v>
      </c>
      <c r="AC180" s="46">
        <v>0</v>
      </c>
      <c r="AD180" s="46">
        <f t="shared" si="34"/>
        <v>0</v>
      </c>
      <c r="AF180" s="73"/>
      <c r="AG180" s="74"/>
      <c r="AH180" s="178" t="s">
        <v>137</v>
      </c>
      <c r="AI180" s="46" t="str">
        <f t="shared" si="36"/>
        <v>n</v>
      </c>
      <c r="AJ180" s="178" t="s">
        <v>137</v>
      </c>
      <c r="AK180" s="180">
        <v>44608</v>
      </c>
      <c r="AL180" s="46" t="str">
        <f t="shared" si="33"/>
        <v>0</v>
      </c>
      <c r="AM180" s="46">
        <f t="shared" si="37"/>
        <v>0</v>
      </c>
      <c r="AN180" s="46">
        <v>1</v>
      </c>
      <c r="AT180" s="58">
        <v>42739</v>
      </c>
    </row>
    <row r="181" spans="27:46" x14ac:dyDescent="0.25">
      <c r="AA181" s="65">
        <v>42938</v>
      </c>
      <c r="AB181" s="177">
        <v>44391</v>
      </c>
      <c r="AC181" s="46">
        <v>0</v>
      </c>
      <c r="AD181" s="46">
        <f t="shared" si="34"/>
        <v>0</v>
      </c>
      <c r="AF181" s="75"/>
      <c r="AG181" s="76"/>
      <c r="AH181" s="178" t="s">
        <v>342</v>
      </c>
      <c r="AI181" s="46" t="str">
        <f t="shared" si="36"/>
        <v>n</v>
      </c>
      <c r="AJ181" s="178" t="s">
        <v>342</v>
      </c>
      <c r="AK181" s="181">
        <v>44354</v>
      </c>
      <c r="AL181" s="46" t="str">
        <f t="shared" si="33"/>
        <v>0</v>
      </c>
      <c r="AM181" s="46">
        <f t="shared" si="37"/>
        <v>0</v>
      </c>
      <c r="AN181" s="46">
        <v>2</v>
      </c>
      <c r="AT181" s="58">
        <v>42740</v>
      </c>
    </row>
    <row r="182" spans="27:46" x14ac:dyDescent="0.25">
      <c r="AA182" s="65">
        <v>42939</v>
      </c>
      <c r="AB182" s="177">
        <v>44392</v>
      </c>
      <c r="AC182" s="46">
        <v>0</v>
      </c>
      <c r="AD182" s="46">
        <f t="shared" si="34"/>
        <v>0</v>
      </c>
      <c r="AF182" s="73"/>
      <c r="AG182" s="74"/>
      <c r="AH182" s="178" t="s">
        <v>342</v>
      </c>
      <c r="AI182" s="46" t="str">
        <f t="shared" si="36"/>
        <v>n</v>
      </c>
      <c r="AJ182" s="178" t="s">
        <v>342</v>
      </c>
      <c r="AK182" s="180">
        <v>44609</v>
      </c>
      <c r="AL182" s="46" t="str">
        <f t="shared" si="33"/>
        <v>0</v>
      </c>
      <c r="AM182" s="46">
        <f t="shared" si="37"/>
        <v>0</v>
      </c>
      <c r="AN182" s="46">
        <v>3</v>
      </c>
      <c r="AT182" s="58">
        <v>42741</v>
      </c>
    </row>
    <row r="183" spans="27:46" x14ac:dyDescent="0.25">
      <c r="AA183" s="65">
        <v>42940</v>
      </c>
      <c r="AB183" s="177">
        <v>44393</v>
      </c>
      <c r="AC183" s="46">
        <v>0</v>
      </c>
      <c r="AD183" s="46">
        <f t="shared" si="34"/>
        <v>0</v>
      </c>
      <c r="AF183" s="75"/>
      <c r="AG183" s="76"/>
      <c r="AH183" s="178" t="s">
        <v>342</v>
      </c>
      <c r="AI183" s="46" t="str">
        <f t="shared" si="36"/>
        <v>n</v>
      </c>
      <c r="AJ183" s="178" t="s">
        <v>342</v>
      </c>
      <c r="AK183" s="180">
        <v>44609</v>
      </c>
      <c r="AL183" s="46" t="str">
        <f t="shared" si="33"/>
        <v>0</v>
      </c>
      <c r="AM183" s="46">
        <f t="shared" si="37"/>
        <v>0</v>
      </c>
      <c r="AN183" s="46">
        <v>1</v>
      </c>
      <c r="AT183" s="58">
        <v>42742</v>
      </c>
    </row>
    <row r="184" spans="27:46" x14ac:dyDescent="0.25">
      <c r="AA184" s="65">
        <v>42941</v>
      </c>
      <c r="AB184" s="177">
        <v>44394</v>
      </c>
      <c r="AC184" s="46">
        <v>0</v>
      </c>
      <c r="AD184" s="46">
        <f t="shared" si="34"/>
        <v>0</v>
      </c>
      <c r="AF184" s="73"/>
      <c r="AG184" s="74"/>
      <c r="AH184" s="178" t="s">
        <v>147</v>
      </c>
      <c r="AI184" s="46" t="str">
        <f t="shared" si="36"/>
        <v>n</v>
      </c>
      <c r="AJ184" s="178" t="s">
        <v>147</v>
      </c>
      <c r="AK184" s="181">
        <v>44316</v>
      </c>
      <c r="AL184" s="46" t="str">
        <f t="shared" si="33"/>
        <v>0</v>
      </c>
      <c r="AM184" s="46">
        <f t="shared" si="37"/>
        <v>0</v>
      </c>
      <c r="AN184" s="46">
        <v>2</v>
      </c>
      <c r="AT184" s="58">
        <v>42743</v>
      </c>
    </row>
    <row r="185" spans="27:46" x14ac:dyDescent="0.25">
      <c r="AA185" s="65">
        <v>42942</v>
      </c>
      <c r="AB185" s="177">
        <v>44395</v>
      </c>
      <c r="AC185" s="46">
        <v>0</v>
      </c>
      <c r="AD185" s="46">
        <f t="shared" si="34"/>
        <v>0</v>
      </c>
      <c r="AF185" s="75"/>
      <c r="AG185" s="76"/>
      <c r="AH185" s="178" t="s">
        <v>147</v>
      </c>
      <c r="AI185" s="46" t="str">
        <f t="shared" si="36"/>
        <v>n</v>
      </c>
      <c r="AJ185" s="178" t="s">
        <v>147</v>
      </c>
      <c r="AK185" s="180">
        <v>44610</v>
      </c>
      <c r="AL185" s="46" t="str">
        <f t="shared" si="33"/>
        <v>0</v>
      </c>
      <c r="AM185" s="46">
        <f t="shared" si="37"/>
        <v>0</v>
      </c>
      <c r="AN185" s="46">
        <v>3</v>
      </c>
      <c r="AT185" s="58">
        <v>42744</v>
      </c>
    </row>
    <row r="186" spans="27:46" x14ac:dyDescent="0.25">
      <c r="AA186" s="65">
        <v>42943</v>
      </c>
      <c r="AB186" s="177">
        <v>44396</v>
      </c>
      <c r="AC186" s="46">
        <v>0</v>
      </c>
      <c r="AD186" s="46">
        <f t="shared" si="34"/>
        <v>0</v>
      </c>
      <c r="AF186" s="73"/>
      <c r="AG186" s="74"/>
      <c r="AH186" s="178" t="s">
        <v>147</v>
      </c>
      <c r="AI186" s="46" t="str">
        <f t="shared" si="36"/>
        <v>n</v>
      </c>
      <c r="AJ186" s="178" t="s">
        <v>147</v>
      </c>
      <c r="AK186" s="180">
        <v>44610</v>
      </c>
      <c r="AL186" s="46" t="str">
        <f t="shared" si="33"/>
        <v>0</v>
      </c>
      <c r="AM186" s="46">
        <f t="shared" si="37"/>
        <v>0</v>
      </c>
      <c r="AN186" s="46">
        <v>1</v>
      </c>
      <c r="AT186" s="58">
        <v>42745</v>
      </c>
    </row>
    <row r="187" spans="27:46" x14ac:dyDescent="0.25">
      <c r="AA187" s="65">
        <v>42944</v>
      </c>
      <c r="AB187" s="177">
        <v>44397</v>
      </c>
      <c r="AC187" s="46">
        <v>0</v>
      </c>
      <c r="AD187" s="46">
        <f t="shared" si="34"/>
        <v>0</v>
      </c>
      <c r="AF187" s="75"/>
      <c r="AG187" s="76"/>
      <c r="AH187" s="178" t="s">
        <v>343</v>
      </c>
      <c r="AI187" s="46" t="str">
        <f t="shared" si="36"/>
        <v>n</v>
      </c>
      <c r="AJ187" s="178" t="s">
        <v>343</v>
      </c>
      <c r="AK187" s="181">
        <v>44354</v>
      </c>
      <c r="AL187" s="46" t="str">
        <f t="shared" si="33"/>
        <v>0</v>
      </c>
      <c r="AM187" s="46">
        <f t="shared" si="37"/>
        <v>0</v>
      </c>
      <c r="AN187" s="46">
        <v>2</v>
      </c>
      <c r="AT187" s="58">
        <v>42746</v>
      </c>
    </row>
    <row r="188" spans="27:46" x14ac:dyDescent="0.25">
      <c r="AA188" s="65">
        <v>42945</v>
      </c>
      <c r="AB188" s="177">
        <v>44398</v>
      </c>
      <c r="AC188" s="46">
        <v>0</v>
      </c>
      <c r="AD188" s="46">
        <f t="shared" si="34"/>
        <v>0</v>
      </c>
      <c r="AF188" s="73"/>
      <c r="AG188" s="74"/>
      <c r="AH188" s="178" t="s">
        <v>343</v>
      </c>
      <c r="AI188" s="46" t="str">
        <f t="shared" si="36"/>
        <v>n</v>
      </c>
      <c r="AJ188" s="178" t="s">
        <v>343</v>
      </c>
      <c r="AK188" s="180">
        <v>44611</v>
      </c>
      <c r="AL188" s="46" t="str">
        <f t="shared" si="33"/>
        <v>0</v>
      </c>
      <c r="AM188" s="46">
        <f t="shared" si="37"/>
        <v>0</v>
      </c>
      <c r="AN188" s="46">
        <v>3</v>
      </c>
      <c r="AT188" s="58">
        <v>42747</v>
      </c>
    </row>
    <row r="189" spans="27:46" x14ac:dyDescent="0.25">
      <c r="AA189" s="65">
        <v>42946</v>
      </c>
      <c r="AB189" s="177">
        <v>44399</v>
      </c>
      <c r="AC189" s="46">
        <v>0</v>
      </c>
      <c r="AD189" s="46">
        <f t="shared" si="34"/>
        <v>0</v>
      </c>
      <c r="AF189" s="75"/>
      <c r="AG189" s="76"/>
      <c r="AH189" s="178" t="s">
        <v>343</v>
      </c>
      <c r="AI189" s="46" t="str">
        <f t="shared" si="36"/>
        <v>n</v>
      </c>
      <c r="AJ189" s="178" t="s">
        <v>343</v>
      </c>
      <c r="AK189" s="180">
        <v>44611</v>
      </c>
      <c r="AL189" s="46" t="str">
        <f t="shared" si="33"/>
        <v>0</v>
      </c>
      <c r="AM189" s="46">
        <f t="shared" si="37"/>
        <v>0</v>
      </c>
      <c r="AN189" s="46">
        <v>1</v>
      </c>
      <c r="AT189" s="58">
        <v>42748</v>
      </c>
    </row>
    <row r="190" spans="27:46" x14ac:dyDescent="0.25">
      <c r="AA190" s="65">
        <v>42947</v>
      </c>
      <c r="AB190" s="177">
        <v>44400</v>
      </c>
      <c r="AC190" s="46">
        <v>0</v>
      </c>
      <c r="AD190" s="46">
        <f t="shared" si="34"/>
        <v>0</v>
      </c>
      <c r="AF190" s="73"/>
      <c r="AG190" s="74"/>
      <c r="AH190" s="178" t="s">
        <v>45</v>
      </c>
      <c r="AI190" s="46" t="str">
        <f t="shared" si="36"/>
        <v>n</v>
      </c>
      <c r="AJ190" s="178" t="s">
        <v>45</v>
      </c>
      <c r="AK190" s="180">
        <v>44239</v>
      </c>
      <c r="AL190" s="46" t="str">
        <f t="shared" si="33"/>
        <v>0</v>
      </c>
      <c r="AM190" s="46">
        <f t="shared" si="37"/>
        <v>0</v>
      </c>
      <c r="AN190" s="46">
        <v>2</v>
      </c>
      <c r="AT190" s="58">
        <v>42749</v>
      </c>
    </row>
    <row r="191" spans="27:46" x14ac:dyDescent="0.25">
      <c r="AA191" s="65">
        <v>42948</v>
      </c>
      <c r="AB191" s="177">
        <v>44401</v>
      </c>
      <c r="AC191" s="46">
        <v>0</v>
      </c>
      <c r="AD191" s="46">
        <f t="shared" si="34"/>
        <v>0</v>
      </c>
      <c r="AF191" s="75"/>
      <c r="AG191" s="76"/>
      <c r="AH191" s="178" t="s">
        <v>45</v>
      </c>
      <c r="AI191" s="46" t="str">
        <f t="shared" si="36"/>
        <v>n</v>
      </c>
      <c r="AJ191" s="178" t="s">
        <v>45</v>
      </c>
      <c r="AK191" s="180">
        <v>44612</v>
      </c>
      <c r="AL191" s="46" t="str">
        <f t="shared" si="33"/>
        <v>0</v>
      </c>
      <c r="AM191" s="46">
        <f t="shared" si="37"/>
        <v>0</v>
      </c>
      <c r="AN191" s="46">
        <v>3</v>
      </c>
      <c r="AT191" s="58">
        <v>42750</v>
      </c>
    </row>
    <row r="192" spans="27:46" x14ac:dyDescent="0.25">
      <c r="AA192" s="65">
        <v>42949</v>
      </c>
      <c r="AB192" s="177">
        <v>44402</v>
      </c>
      <c r="AC192" s="46">
        <v>0</v>
      </c>
      <c r="AD192" s="46">
        <f t="shared" si="34"/>
        <v>0</v>
      </c>
      <c r="AF192" s="73"/>
      <c r="AG192" s="74"/>
      <c r="AH192" s="178" t="s">
        <v>45</v>
      </c>
      <c r="AI192" s="46" t="str">
        <f t="shared" si="36"/>
        <v>n</v>
      </c>
      <c r="AJ192" s="178" t="s">
        <v>45</v>
      </c>
      <c r="AK192" s="180">
        <v>44612</v>
      </c>
      <c r="AL192" s="46" t="str">
        <f t="shared" si="33"/>
        <v>0</v>
      </c>
      <c r="AM192" s="46">
        <f t="shared" si="37"/>
        <v>0</v>
      </c>
      <c r="AN192" s="46">
        <v>1</v>
      </c>
      <c r="AT192" s="58">
        <v>42751</v>
      </c>
    </row>
    <row r="193" spans="27:46" x14ac:dyDescent="0.25">
      <c r="AA193" s="65">
        <v>42950</v>
      </c>
      <c r="AB193" s="177">
        <v>44403</v>
      </c>
      <c r="AC193" s="46">
        <v>0</v>
      </c>
      <c r="AD193" s="46">
        <f t="shared" si="34"/>
        <v>0</v>
      </c>
      <c r="AF193" s="75"/>
      <c r="AG193" s="76"/>
      <c r="AH193" s="178" t="s">
        <v>344</v>
      </c>
      <c r="AI193" s="46" t="str">
        <f t="shared" ref="AI193:AI227" si="38">IF(AH193 = $U$7,"y","n")</f>
        <v>n</v>
      </c>
      <c r="AJ193" s="178" t="s">
        <v>344</v>
      </c>
      <c r="AK193" s="180">
        <v>44239</v>
      </c>
      <c r="AL193" s="46" t="str">
        <f t="shared" ref="AL193:AL211" si="39">IF(AH193&lt;&gt;$U$7,"0",IF(AK193&lt;$Z$39,"0",IF(AK193&lt;$Z$40,"1","0")))</f>
        <v>0</v>
      </c>
      <c r="AM193" s="46">
        <f t="shared" ref="AM193:AM227" si="40">VALUE(AL193)</f>
        <v>0</v>
      </c>
      <c r="AN193" s="46">
        <v>2</v>
      </c>
      <c r="AT193" s="58">
        <v>42752</v>
      </c>
    </row>
    <row r="194" spans="27:46" x14ac:dyDescent="0.25">
      <c r="AA194" s="99">
        <v>42951</v>
      </c>
      <c r="AB194" s="177">
        <v>44404</v>
      </c>
      <c r="AC194" s="46">
        <v>0</v>
      </c>
      <c r="AD194" s="46">
        <f t="shared" si="34"/>
        <v>0</v>
      </c>
      <c r="AF194" s="73"/>
      <c r="AG194" s="74"/>
      <c r="AH194" s="178" t="s">
        <v>344</v>
      </c>
      <c r="AI194" s="46" t="str">
        <f t="shared" si="38"/>
        <v>n</v>
      </c>
      <c r="AJ194" s="178" t="s">
        <v>344</v>
      </c>
      <c r="AK194" s="180">
        <v>44613</v>
      </c>
      <c r="AL194" s="46" t="str">
        <f t="shared" si="39"/>
        <v>0</v>
      </c>
      <c r="AM194" s="46">
        <f t="shared" si="40"/>
        <v>0</v>
      </c>
      <c r="AN194" s="46">
        <v>3</v>
      </c>
      <c r="AT194" s="58">
        <v>42753</v>
      </c>
    </row>
    <row r="195" spans="27:46" x14ac:dyDescent="0.25">
      <c r="AA195" s="65">
        <v>42952</v>
      </c>
      <c r="AB195" s="177">
        <v>44405</v>
      </c>
      <c r="AC195" s="46">
        <v>0</v>
      </c>
      <c r="AD195" s="46">
        <f t="shared" si="34"/>
        <v>0</v>
      </c>
      <c r="AF195" s="75"/>
      <c r="AG195" s="76"/>
      <c r="AH195" s="178" t="s">
        <v>344</v>
      </c>
      <c r="AI195" s="46" t="str">
        <f t="shared" si="38"/>
        <v>n</v>
      </c>
      <c r="AJ195" s="178" t="s">
        <v>344</v>
      </c>
      <c r="AK195" s="180">
        <v>44613</v>
      </c>
      <c r="AL195" s="46" t="str">
        <f t="shared" si="39"/>
        <v>0</v>
      </c>
      <c r="AM195" s="46">
        <f t="shared" si="40"/>
        <v>0</v>
      </c>
      <c r="AN195" s="46">
        <v>1</v>
      </c>
      <c r="AT195" s="58">
        <v>42754</v>
      </c>
    </row>
    <row r="196" spans="27:46" x14ac:dyDescent="0.25">
      <c r="AA196" s="65">
        <v>42953</v>
      </c>
      <c r="AB196" s="177">
        <v>44406</v>
      </c>
      <c r="AC196" s="46">
        <v>0</v>
      </c>
      <c r="AD196" s="46">
        <f t="shared" si="34"/>
        <v>0</v>
      </c>
      <c r="AF196" s="73"/>
      <c r="AG196" s="74"/>
      <c r="AH196" s="178" t="s">
        <v>155</v>
      </c>
      <c r="AI196" s="46" t="str">
        <f t="shared" si="38"/>
        <v>n</v>
      </c>
      <c r="AJ196" s="178" t="s">
        <v>155</v>
      </c>
      <c r="AK196" s="181">
        <v>44239</v>
      </c>
      <c r="AL196" s="46" t="str">
        <f t="shared" si="39"/>
        <v>0</v>
      </c>
      <c r="AM196" s="46">
        <f t="shared" si="40"/>
        <v>0</v>
      </c>
      <c r="AN196" s="46">
        <v>2</v>
      </c>
      <c r="AT196" s="58">
        <v>42755</v>
      </c>
    </row>
    <row r="197" spans="27:46" x14ac:dyDescent="0.25">
      <c r="AA197" s="65">
        <v>42954</v>
      </c>
      <c r="AB197" s="177">
        <v>44407</v>
      </c>
      <c r="AC197" s="46">
        <v>0</v>
      </c>
      <c r="AD197" s="46">
        <f t="shared" si="34"/>
        <v>0</v>
      </c>
      <c r="AF197" s="75"/>
      <c r="AG197" s="76"/>
      <c r="AH197" s="178" t="s">
        <v>155</v>
      </c>
      <c r="AI197" s="46" t="str">
        <f t="shared" si="38"/>
        <v>n</v>
      </c>
      <c r="AJ197" s="178" t="s">
        <v>155</v>
      </c>
      <c r="AK197" s="180">
        <v>44614</v>
      </c>
      <c r="AL197" s="46" t="str">
        <f t="shared" si="39"/>
        <v>0</v>
      </c>
      <c r="AM197" s="46">
        <f t="shared" si="40"/>
        <v>0</v>
      </c>
      <c r="AN197" s="46">
        <v>3</v>
      </c>
      <c r="AT197" s="58">
        <v>42756</v>
      </c>
    </row>
    <row r="198" spans="27:46" x14ac:dyDescent="0.25">
      <c r="AA198" s="65">
        <v>42955</v>
      </c>
      <c r="AB198" s="177">
        <v>44408</v>
      </c>
      <c r="AC198" s="46">
        <v>0</v>
      </c>
      <c r="AD198" s="46">
        <f t="shared" si="34"/>
        <v>0</v>
      </c>
      <c r="AF198" s="73"/>
      <c r="AG198" s="74"/>
      <c r="AH198" s="178" t="s">
        <v>155</v>
      </c>
      <c r="AI198" s="46" t="str">
        <f t="shared" si="38"/>
        <v>n</v>
      </c>
      <c r="AJ198" s="178" t="s">
        <v>155</v>
      </c>
      <c r="AK198" s="180">
        <v>44614</v>
      </c>
      <c r="AL198" s="46" t="str">
        <f t="shared" si="39"/>
        <v>0</v>
      </c>
      <c r="AM198" s="46">
        <f t="shared" si="40"/>
        <v>0</v>
      </c>
      <c r="AN198" s="46">
        <v>1</v>
      </c>
      <c r="AT198" s="58">
        <v>42757</v>
      </c>
    </row>
    <row r="199" spans="27:46" x14ac:dyDescent="0.25">
      <c r="AA199" s="65">
        <v>42956</v>
      </c>
      <c r="AB199" s="177">
        <v>44409</v>
      </c>
      <c r="AC199" s="46">
        <v>0</v>
      </c>
      <c r="AD199" s="46">
        <f t="shared" si="34"/>
        <v>0</v>
      </c>
      <c r="AF199" s="75"/>
      <c r="AG199" s="76"/>
      <c r="AH199" s="178" t="s">
        <v>109</v>
      </c>
      <c r="AI199" s="46" t="str">
        <f t="shared" si="38"/>
        <v>n</v>
      </c>
      <c r="AJ199" s="178" t="s">
        <v>109</v>
      </c>
      <c r="AK199" s="181">
        <v>44239</v>
      </c>
      <c r="AL199" s="46" t="str">
        <f t="shared" si="39"/>
        <v>0</v>
      </c>
      <c r="AM199" s="46">
        <f t="shared" si="40"/>
        <v>0</v>
      </c>
      <c r="AN199" s="46">
        <v>2</v>
      </c>
      <c r="AT199" s="58">
        <v>42758</v>
      </c>
    </row>
    <row r="200" spans="27:46" x14ac:dyDescent="0.25">
      <c r="AA200" s="65">
        <v>42957</v>
      </c>
      <c r="AB200" s="177">
        <v>44410</v>
      </c>
      <c r="AC200" s="46">
        <v>0</v>
      </c>
      <c r="AD200" s="46">
        <f t="shared" si="34"/>
        <v>0</v>
      </c>
      <c r="AF200" s="73"/>
      <c r="AG200" s="74"/>
      <c r="AH200" s="178" t="s">
        <v>109</v>
      </c>
      <c r="AI200" s="46" t="str">
        <f t="shared" si="38"/>
        <v>n</v>
      </c>
      <c r="AJ200" s="178" t="s">
        <v>109</v>
      </c>
      <c r="AK200" s="180">
        <v>44615</v>
      </c>
      <c r="AL200" s="46" t="str">
        <f t="shared" si="39"/>
        <v>0</v>
      </c>
      <c r="AM200" s="46">
        <f t="shared" si="40"/>
        <v>0</v>
      </c>
      <c r="AN200" s="46">
        <v>3</v>
      </c>
      <c r="AT200" s="58">
        <v>42759</v>
      </c>
    </row>
    <row r="201" spans="27:46" x14ac:dyDescent="0.25">
      <c r="AA201" s="65">
        <v>42958</v>
      </c>
      <c r="AB201" s="177">
        <v>44411</v>
      </c>
      <c r="AC201" s="46">
        <v>0</v>
      </c>
      <c r="AD201" s="46">
        <f t="shared" si="34"/>
        <v>0</v>
      </c>
      <c r="AF201" s="75"/>
      <c r="AG201" s="76"/>
      <c r="AH201" s="178" t="s">
        <v>109</v>
      </c>
      <c r="AI201" s="46" t="str">
        <f t="shared" si="38"/>
        <v>n</v>
      </c>
      <c r="AJ201" s="178" t="s">
        <v>109</v>
      </c>
      <c r="AK201" s="180">
        <v>44615</v>
      </c>
      <c r="AL201" s="46" t="str">
        <f t="shared" si="39"/>
        <v>0</v>
      </c>
      <c r="AM201" s="46">
        <f t="shared" si="40"/>
        <v>0</v>
      </c>
      <c r="AN201" s="46">
        <v>1</v>
      </c>
      <c r="AT201" s="58">
        <v>42760</v>
      </c>
    </row>
    <row r="202" spans="27:46" x14ac:dyDescent="0.25">
      <c r="AA202" s="65">
        <v>42959</v>
      </c>
      <c r="AB202" s="177">
        <v>44412</v>
      </c>
      <c r="AC202" s="46">
        <v>0</v>
      </c>
      <c r="AD202" s="46">
        <f t="shared" si="34"/>
        <v>0</v>
      </c>
      <c r="AF202" s="73"/>
      <c r="AG202" s="74"/>
      <c r="AH202" s="178" t="s">
        <v>89</v>
      </c>
      <c r="AI202" s="46" t="str">
        <f t="shared" si="38"/>
        <v>n</v>
      </c>
      <c r="AJ202" s="178" t="s">
        <v>89</v>
      </c>
      <c r="AK202" s="181">
        <v>44239</v>
      </c>
      <c r="AL202" s="46" t="str">
        <f t="shared" si="39"/>
        <v>0</v>
      </c>
      <c r="AM202" s="46">
        <f t="shared" si="40"/>
        <v>0</v>
      </c>
      <c r="AN202" s="46">
        <v>2</v>
      </c>
      <c r="AT202" s="58">
        <v>42761</v>
      </c>
    </row>
    <row r="203" spans="27:46" x14ac:dyDescent="0.25">
      <c r="AA203" s="99">
        <v>42960</v>
      </c>
      <c r="AB203" s="177">
        <v>44413</v>
      </c>
      <c r="AC203" s="46">
        <v>0</v>
      </c>
      <c r="AD203" s="46">
        <f t="shared" si="34"/>
        <v>0</v>
      </c>
      <c r="AF203" s="75"/>
      <c r="AG203" s="76"/>
      <c r="AH203" s="178" t="s">
        <v>89</v>
      </c>
      <c r="AI203" s="46" t="str">
        <f t="shared" si="38"/>
        <v>n</v>
      </c>
      <c r="AJ203" s="178" t="s">
        <v>89</v>
      </c>
      <c r="AK203" s="180">
        <v>44616</v>
      </c>
      <c r="AL203" s="46" t="str">
        <f t="shared" si="39"/>
        <v>0</v>
      </c>
      <c r="AM203" s="46">
        <f t="shared" si="40"/>
        <v>0</v>
      </c>
      <c r="AN203" s="46">
        <v>3</v>
      </c>
      <c r="AT203" s="58">
        <v>42762</v>
      </c>
    </row>
    <row r="204" spans="27:46" x14ac:dyDescent="0.25">
      <c r="AA204" s="65">
        <v>42961</v>
      </c>
      <c r="AB204" s="177">
        <v>44414</v>
      </c>
      <c r="AC204" s="46">
        <v>0</v>
      </c>
      <c r="AD204" s="46">
        <f>VALUE(AC204)</f>
        <v>0</v>
      </c>
      <c r="AF204" s="73"/>
      <c r="AG204" s="74"/>
      <c r="AH204" s="178" t="s">
        <v>89</v>
      </c>
      <c r="AI204" s="46" t="str">
        <f t="shared" si="38"/>
        <v>n</v>
      </c>
      <c r="AJ204" s="178" t="s">
        <v>89</v>
      </c>
      <c r="AK204" s="180">
        <v>44616</v>
      </c>
      <c r="AL204" s="46" t="str">
        <f t="shared" si="39"/>
        <v>0</v>
      </c>
      <c r="AM204" s="46">
        <f t="shared" si="40"/>
        <v>0</v>
      </c>
      <c r="AN204" s="46">
        <v>1</v>
      </c>
      <c r="AT204" s="58">
        <v>42763</v>
      </c>
    </row>
    <row r="205" spans="27:46" x14ac:dyDescent="0.25">
      <c r="AA205" s="65">
        <v>42962</v>
      </c>
      <c r="AB205" s="177">
        <v>44415</v>
      </c>
      <c r="AC205" s="46">
        <v>0</v>
      </c>
      <c r="AD205" s="46">
        <f t="shared" ref="AD205:AD212" si="41">VALUE(AC205)</f>
        <v>0</v>
      </c>
      <c r="AF205" s="75"/>
      <c r="AG205" s="76"/>
      <c r="AH205" s="178" t="s">
        <v>148</v>
      </c>
      <c r="AI205" s="46" t="str">
        <f t="shared" si="38"/>
        <v>n</v>
      </c>
      <c r="AJ205" s="178" t="s">
        <v>148</v>
      </c>
      <c r="AK205" s="181">
        <v>44316</v>
      </c>
      <c r="AL205" s="46" t="str">
        <f t="shared" si="39"/>
        <v>0</v>
      </c>
      <c r="AM205" s="46">
        <f t="shared" si="40"/>
        <v>0</v>
      </c>
      <c r="AN205" s="46">
        <v>2</v>
      </c>
      <c r="AT205" s="58">
        <v>42764</v>
      </c>
    </row>
    <row r="206" spans="27:46" x14ac:dyDescent="0.25">
      <c r="AA206" s="65">
        <v>42963</v>
      </c>
      <c r="AB206" s="177">
        <v>44416</v>
      </c>
      <c r="AC206" s="46">
        <v>0</v>
      </c>
      <c r="AD206" s="46">
        <f t="shared" si="41"/>
        <v>0</v>
      </c>
      <c r="AF206" s="73"/>
      <c r="AG206" s="74"/>
      <c r="AH206" s="178" t="s">
        <v>148</v>
      </c>
      <c r="AI206" s="46" t="str">
        <f t="shared" si="38"/>
        <v>n</v>
      </c>
      <c r="AJ206" s="178" t="s">
        <v>148</v>
      </c>
      <c r="AK206" s="180">
        <v>44617</v>
      </c>
      <c r="AL206" s="46" t="str">
        <f t="shared" si="39"/>
        <v>0</v>
      </c>
      <c r="AM206" s="46">
        <f t="shared" si="40"/>
        <v>0</v>
      </c>
      <c r="AN206" s="46">
        <v>3</v>
      </c>
      <c r="AT206" s="58">
        <v>42765</v>
      </c>
    </row>
    <row r="207" spans="27:46" x14ac:dyDescent="0.25">
      <c r="AA207" s="65">
        <v>42964</v>
      </c>
      <c r="AB207" s="177">
        <v>44417</v>
      </c>
      <c r="AC207" s="46">
        <v>0</v>
      </c>
      <c r="AD207" s="46">
        <f t="shared" si="41"/>
        <v>0</v>
      </c>
      <c r="AF207" s="75"/>
      <c r="AG207" s="76"/>
      <c r="AH207" s="178" t="s">
        <v>148</v>
      </c>
      <c r="AI207" s="46" t="str">
        <f t="shared" si="38"/>
        <v>n</v>
      </c>
      <c r="AJ207" s="178" t="s">
        <v>148</v>
      </c>
      <c r="AK207" s="180">
        <v>44617</v>
      </c>
      <c r="AL207" s="46" t="str">
        <f t="shared" si="39"/>
        <v>0</v>
      </c>
      <c r="AM207" s="46">
        <f t="shared" si="40"/>
        <v>0</v>
      </c>
      <c r="AN207" s="46">
        <v>1</v>
      </c>
      <c r="AT207" s="58">
        <v>42766</v>
      </c>
    </row>
    <row r="208" spans="27:46" x14ac:dyDescent="0.25">
      <c r="AA208" s="65">
        <v>42965</v>
      </c>
      <c r="AB208" s="177">
        <v>44418</v>
      </c>
      <c r="AC208" s="46">
        <v>0</v>
      </c>
      <c r="AD208" s="46">
        <f t="shared" si="41"/>
        <v>0</v>
      </c>
      <c r="AF208" s="73"/>
      <c r="AG208" s="74"/>
      <c r="AH208" s="178" t="s">
        <v>29</v>
      </c>
      <c r="AI208" s="46" t="str">
        <f t="shared" si="38"/>
        <v>n</v>
      </c>
      <c r="AJ208" s="178" t="s">
        <v>29</v>
      </c>
      <c r="AK208" s="181">
        <v>44239</v>
      </c>
      <c r="AL208" s="46" t="str">
        <f t="shared" si="39"/>
        <v>0</v>
      </c>
      <c r="AM208" s="46">
        <f t="shared" si="40"/>
        <v>0</v>
      </c>
      <c r="AN208" s="46">
        <v>2</v>
      </c>
      <c r="AT208" s="58">
        <v>42767</v>
      </c>
    </row>
    <row r="209" spans="27:46" x14ac:dyDescent="0.25">
      <c r="AA209" s="65">
        <v>42966</v>
      </c>
      <c r="AB209" s="177">
        <v>44419</v>
      </c>
      <c r="AC209" s="46">
        <v>0</v>
      </c>
      <c r="AD209" s="46">
        <f t="shared" si="41"/>
        <v>0</v>
      </c>
      <c r="AF209" s="75"/>
      <c r="AG209" s="76"/>
      <c r="AH209" s="178" t="s">
        <v>29</v>
      </c>
      <c r="AI209" s="46" t="str">
        <f t="shared" si="38"/>
        <v>n</v>
      </c>
      <c r="AJ209" s="178" t="s">
        <v>29</v>
      </c>
      <c r="AK209" s="180">
        <v>44618</v>
      </c>
      <c r="AL209" s="46" t="str">
        <f t="shared" si="39"/>
        <v>0</v>
      </c>
      <c r="AM209" s="46">
        <f t="shared" si="40"/>
        <v>0</v>
      </c>
      <c r="AN209" s="46">
        <v>3</v>
      </c>
      <c r="AT209" s="58">
        <v>42768</v>
      </c>
    </row>
    <row r="210" spans="27:46" x14ac:dyDescent="0.25">
      <c r="AA210" s="65">
        <v>42967</v>
      </c>
      <c r="AB210" s="177">
        <v>44420</v>
      </c>
      <c r="AC210" s="46">
        <v>0</v>
      </c>
      <c r="AD210" s="46">
        <f t="shared" si="41"/>
        <v>0</v>
      </c>
      <c r="AF210" s="73"/>
      <c r="AG210" s="74"/>
      <c r="AH210" s="178" t="s">
        <v>29</v>
      </c>
      <c r="AI210" s="46" t="str">
        <f t="shared" si="38"/>
        <v>n</v>
      </c>
      <c r="AJ210" s="178" t="s">
        <v>29</v>
      </c>
      <c r="AK210" s="180">
        <v>44618</v>
      </c>
      <c r="AL210" s="46" t="str">
        <f t="shared" si="39"/>
        <v>0</v>
      </c>
      <c r="AM210" s="46">
        <f t="shared" si="40"/>
        <v>0</v>
      </c>
      <c r="AN210" s="46">
        <v>1</v>
      </c>
      <c r="AT210" s="58">
        <v>42769</v>
      </c>
    </row>
    <row r="211" spans="27:46" x14ac:dyDescent="0.25">
      <c r="AA211" s="99">
        <v>42968</v>
      </c>
      <c r="AB211" s="177">
        <v>44421</v>
      </c>
      <c r="AC211" s="46">
        <v>0</v>
      </c>
      <c r="AD211" s="46">
        <f t="shared" si="41"/>
        <v>0</v>
      </c>
      <c r="AF211" s="75"/>
      <c r="AG211" s="76"/>
      <c r="AH211" s="178" t="s">
        <v>149</v>
      </c>
      <c r="AI211" s="46" t="str">
        <f t="shared" si="38"/>
        <v>n</v>
      </c>
      <c r="AJ211" s="178" t="s">
        <v>149</v>
      </c>
      <c r="AK211" s="181">
        <v>44316</v>
      </c>
      <c r="AL211" s="46" t="str">
        <f t="shared" si="39"/>
        <v>0</v>
      </c>
      <c r="AM211" s="46">
        <f t="shared" si="40"/>
        <v>0</v>
      </c>
      <c r="AN211" s="46">
        <v>2</v>
      </c>
      <c r="AT211" s="58">
        <v>42770</v>
      </c>
    </row>
    <row r="212" spans="27:46" x14ac:dyDescent="0.25">
      <c r="AA212" s="99">
        <v>42969</v>
      </c>
      <c r="AB212" s="177">
        <v>44422</v>
      </c>
      <c r="AC212" s="46">
        <f>SUM(AC39:AC211)</f>
        <v>0</v>
      </c>
      <c r="AD212" s="46">
        <f t="shared" si="41"/>
        <v>0</v>
      </c>
      <c r="AF212" s="73"/>
      <c r="AG212" s="74"/>
      <c r="AH212" s="178" t="s">
        <v>149</v>
      </c>
      <c r="AI212" s="46" t="str">
        <f t="shared" si="38"/>
        <v>n</v>
      </c>
      <c r="AJ212" s="178" t="s">
        <v>149</v>
      </c>
      <c r="AK212" s="180">
        <v>44619</v>
      </c>
      <c r="AL212" s="46" t="str">
        <f t="shared" ref="AL212:AL275" si="42">IF(AH212&lt;&gt;$U$7,"0",IF(AK212&lt;$Z$39,"0",IF(AK212&lt;$Z$40,"1","0")))</f>
        <v>0</v>
      </c>
      <c r="AM212" s="46">
        <f t="shared" si="40"/>
        <v>0</v>
      </c>
      <c r="AN212" s="46">
        <v>3</v>
      </c>
      <c r="AT212" s="58">
        <v>42771</v>
      </c>
    </row>
    <row r="213" spans="27:46" x14ac:dyDescent="0.25">
      <c r="AA213" s="99">
        <v>42970</v>
      </c>
      <c r="AD213" s="46">
        <f>SUM(AD39:AD212)</f>
        <v>124</v>
      </c>
      <c r="AF213" s="75"/>
      <c r="AG213" s="76"/>
      <c r="AH213" s="178" t="s">
        <v>149</v>
      </c>
      <c r="AI213" s="46" t="str">
        <f t="shared" si="38"/>
        <v>n</v>
      </c>
      <c r="AJ213" s="178" t="s">
        <v>149</v>
      </c>
      <c r="AK213" s="180">
        <v>44619</v>
      </c>
      <c r="AL213" s="46" t="str">
        <f t="shared" si="42"/>
        <v>0</v>
      </c>
      <c r="AM213" s="46">
        <f t="shared" si="40"/>
        <v>0</v>
      </c>
      <c r="AN213" s="46">
        <v>1</v>
      </c>
      <c r="AT213" s="58">
        <v>42772</v>
      </c>
    </row>
    <row r="214" spans="27:46" x14ac:dyDescent="0.25">
      <c r="AA214" s="99">
        <v>42971</v>
      </c>
      <c r="AF214" s="73"/>
      <c r="AG214" s="74"/>
      <c r="AH214" s="178" t="s">
        <v>130</v>
      </c>
      <c r="AI214" s="46" t="str">
        <f t="shared" si="38"/>
        <v>n</v>
      </c>
      <c r="AJ214" s="178" t="s">
        <v>130</v>
      </c>
      <c r="AK214" s="181">
        <v>44239</v>
      </c>
      <c r="AL214" s="46" t="str">
        <f t="shared" si="42"/>
        <v>0</v>
      </c>
      <c r="AM214" s="46">
        <f t="shared" si="40"/>
        <v>0</v>
      </c>
      <c r="AN214" s="46">
        <v>2</v>
      </c>
      <c r="AT214" s="58">
        <v>42773</v>
      </c>
    </row>
    <row r="215" spans="27:46" x14ac:dyDescent="0.25">
      <c r="AA215" s="99">
        <v>42972</v>
      </c>
      <c r="AF215" s="75"/>
      <c r="AG215" s="76"/>
      <c r="AH215" s="178" t="s">
        <v>130</v>
      </c>
      <c r="AI215" s="46" t="str">
        <f t="shared" si="38"/>
        <v>n</v>
      </c>
      <c r="AJ215" s="178" t="s">
        <v>130</v>
      </c>
      <c r="AK215" s="180">
        <v>44620</v>
      </c>
      <c r="AL215" s="46" t="str">
        <f t="shared" si="42"/>
        <v>0</v>
      </c>
      <c r="AM215" s="46">
        <f t="shared" si="40"/>
        <v>0</v>
      </c>
      <c r="AN215" s="46">
        <v>3</v>
      </c>
      <c r="AT215" s="58">
        <v>42774</v>
      </c>
    </row>
    <row r="216" spans="27:46" x14ac:dyDescent="0.25">
      <c r="AA216" s="99">
        <v>42973</v>
      </c>
      <c r="AF216" s="73"/>
      <c r="AG216" s="74"/>
      <c r="AH216" s="178" t="s">
        <v>130</v>
      </c>
      <c r="AI216" s="46" t="str">
        <f t="shared" si="38"/>
        <v>n</v>
      </c>
      <c r="AJ216" s="178" t="s">
        <v>130</v>
      </c>
      <c r="AK216" s="180">
        <v>44620</v>
      </c>
      <c r="AL216" s="46" t="str">
        <f t="shared" si="42"/>
        <v>0</v>
      </c>
      <c r="AM216" s="46">
        <f t="shared" si="40"/>
        <v>0</v>
      </c>
      <c r="AN216" s="46">
        <v>1</v>
      </c>
      <c r="AT216" s="58">
        <v>42775</v>
      </c>
    </row>
    <row r="217" spans="27:46" x14ac:dyDescent="0.25">
      <c r="AA217" s="99">
        <v>42974</v>
      </c>
      <c r="AF217" s="75"/>
      <c r="AG217" s="76"/>
      <c r="AH217" s="178" t="s">
        <v>40</v>
      </c>
      <c r="AI217" s="46" t="str">
        <f t="shared" si="38"/>
        <v>n</v>
      </c>
      <c r="AJ217" s="178" t="s">
        <v>40</v>
      </c>
      <c r="AK217" s="180">
        <v>44239</v>
      </c>
      <c r="AL217" s="46" t="str">
        <f t="shared" si="42"/>
        <v>0</v>
      </c>
      <c r="AM217" s="46">
        <f t="shared" si="40"/>
        <v>0</v>
      </c>
      <c r="AN217" s="46">
        <v>2</v>
      </c>
      <c r="AT217" s="58">
        <v>42776</v>
      </c>
    </row>
    <row r="218" spans="27:46" x14ac:dyDescent="0.25">
      <c r="AA218" s="99">
        <v>42975</v>
      </c>
      <c r="AF218" s="73"/>
      <c r="AG218" s="74"/>
      <c r="AH218" s="178" t="s">
        <v>40</v>
      </c>
      <c r="AI218" s="46" t="str">
        <f t="shared" si="38"/>
        <v>n</v>
      </c>
      <c r="AJ218" s="178" t="s">
        <v>40</v>
      </c>
      <c r="AK218" s="180">
        <v>44621</v>
      </c>
      <c r="AL218" s="46" t="str">
        <f t="shared" si="42"/>
        <v>0</v>
      </c>
      <c r="AM218" s="46">
        <f t="shared" si="40"/>
        <v>0</v>
      </c>
      <c r="AN218" s="46">
        <v>3</v>
      </c>
      <c r="AT218" s="58">
        <v>42777</v>
      </c>
    </row>
    <row r="219" spans="27:46" x14ac:dyDescent="0.25">
      <c r="AA219" s="99">
        <v>42976</v>
      </c>
      <c r="AF219" s="75"/>
      <c r="AG219" s="76"/>
      <c r="AH219" s="178" t="s">
        <v>40</v>
      </c>
      <c r="AI219" s="46" t="str">
        <f t="shared" si="38"/>
        <v>n</v>
      </c>
      <c r="AJ219" s="178" t="s">
        <v>40</v>
      </c>
      <c r="AK219" s="180">
        <v>44621</v>
      </c>
      <c r="AL219" s="46" t="str">
        <f t="shared" si="42"/>
        <v>0</v>
      </c>
      <c r="AM219" s="46">
        <f t="shared" si="40"/>
        <v>0</v>
      </c>
      <c r="AN219" s="46">
        <v>1</v>
      </c>
      <c r="AT219" s="58">
        <v>42778</v>
      </c>
    </row>
    <row r="220" spans="27:46" x14ac:dyDescent="0.25">
      <c r="AA220" s="99">
        <v>42977</v>
      </c>
      <c r="AF220" s="73"/>
      <c r="AG220" s="74"/>
      <c r="AH220" s="178" t="s">
        <v>67</v>
      </c>
      <c r="AI220" s="46" t="str">
        <f t="shared" si="38"/>
        <v>n</v>
      </c>
      <c r="AJ220" s="178" t="s">
        <v>67</v>
      </c>
      <c r="AK220" s="181">
        <v>44354</v>
      </c>
      <c r="AL220" s="46" t="str">
        <f t="shared" si="42"/>
        <v>0</v>
      </c>
      <c r="AM220" s="46">
        <f t="shared" si="40"/>
        <v>0</v>
      </c>
      <c r="AN220" s="46">
        <v>2</v>
      </c>
      <c r="AT220" s="58">
        <v>42779</v>
      </c>
    </row>
    <row r="221" spans="27:46" x14ac:dyDescent="0.25">
      <c r="AA221" s="99">
        <v>42978</v>
      </c>
      <c r="AF221" s="75"/>
      <c r="AG221" s="76"/>
      <c r="AH221" s="178" t="s">
        <v>67</v>
      </c>
      <c r="AI221" s="46" t="str">
        <f t="shared" si="38"/>
        <v>n</v>
      </c>
      <c r="AJ221" s="178" t="s">
        <v>67</v>
      </c>
      <c r="AK221" s="180">
        <v>44622</v>
      </c>
      <c r="AL221" s="46" t="str">
        <f t="shared" si="42"/>
        <v>0</v>
      </c>
      <c r="AM221" s="46">
        <f t="shared" si="40"/>
        <v>0</v>
      </c>
      <c r="AN221" s="46">
        <v>3</v>
      </c>
      <c r="AT221" s="58">
        <v>42780</v>
      </c>
    </row>
    <row r="222" spans="27:46" x14ac:dyDescent="0.25">
      <c r="AA222" s="99">
        <v>42979</v>
      </c>
      <c r="AF222" s="73"/>
      <c r="AG222" s="74"/>
      <c r="AH222" s="178" t="s">
        <v>67</v>
      </c>
      <c r="AI222" s="46" t="str">
        <f t="shared" si="38"/>
        <v>n</v>
      </c>
      <c r="AJ222" s="178" t="s">
        <v>67</v>
      </c>
      <c r="AK222" s="180">
        <v>44622</v>
      </c>
      <c r="AL222" s="46" t="str">
        <f t="shared" si="42"/>
        <v>0</v>
      </c>
      <c r="AM222" s="46">
        <f t="shared" si="40"/>
        <v>0</v>
      </c>
      <c r="AN222" s="46">
        <v>1</v>
      </c>
      <c r="AT222" s="58">
        <v>42781</v>
      </c>
    </row>
    <row r="223" spans="27:46" x14ac:dyDescent="0.25">
      <c r="AA223" s="99">
        <v>42980</v>
      </c>
      <c r="AF223" s="75"/>
      <c r="AG223" s="76"/>
      <c r="AH223" s="178" t="s">
        <v>48</v>
      </c>
      <c r="AI223" s="46" t="str">
        <f t="shared" si="38"/>
        <v>n</v>
      </c>
      <c r="AJ223" s="178" t="s">
        <v>48</v>
      </c>
      <c r="AK223" s="180">
        <v>44239</v>
      </c>
      <c r="AL223" s="46" t="str">
        <f t="shared" si="42"/>
        <v>0</v>
      </c>
      <c r="AM223" s="46">
        <f t="shared" si="40"/>
        <v>0</v>
      </c>
      <c r="AN223" s="46">
        <v>2</v>
      </c>
      <c r="AT223" s="58">
        <v>42782</v>
      </c>
    </row>
    <row r="224" spans="27:46" x14ac:dyDescent="0.25">
      <c r="AA224" s="99">
        <v>42981</v>
      </c>
      <c r="AF224" s="73"/>
      <c r="AG224" s="74"/>
      <c r="AH224" s="178" t="s">
        <v>48</v>
      </c>
      <c r="AI224" s="46" t="str">
        <f t="shared" si="38"/>
        <v>n</v>
      </c>
      <c r="AJ224" s="178" t="s">
        <v>48</v>
      </c>
      <c r="AK224" s="180">
        <v>44623</v>
      </c>
      <c r="AL224" s="46" t="str">
        <f t="shared" si="42"/>
        <v>0</v>
      </c>
      <c r="AM224" s="46">
        <f t="shared" si="40"/>
        <v>0</v>
      </c>
      <c r="AN224" s="46">
        <v>3</v>
      </c>
      <c r="AT224" s="58">
        <v>42783</v>
      </c>
    </row>
    <row r="225" spans="27:46" x14ac:dyDescent="0.25">
      <c r="AA225" s="99">
        <v>42982</v>
      </c>
      <c r="AF225" s="75"/>
      <c r="AG225" s="76"/>
      <c r="AH225" s="178" t="s">
        <v>48</v>
      </c>
      <c r="AI225" s="46" t="str">
        <f t="shared" si="38"/>
        <v>n</v>
      </c>
      <c r="AJ225" s="178" t="s">
        <v>48</v>
      </c>
      <c r="AK225" s="180">
        <v>44623</v>
      </c>
      <c r="AL225" s="46" t="str">
        <f t="shared" si="42"/>
        <v>0</v>
      </c>
      <c r="AM225" s="46">
        <f t="shared" si="40"/>
        <v>0</v>
      </c>
      <c r="AN225" s="46">
        <v>1</v>
      </c>
      <c r="AT225" s="58">
        <v>42784</v>
      </c>
    </row>
    <row r="226" spans="27:46" x14ac:dyDescent="0.25">
      <c r="AA226" s="99">
        <v>42983</v>
      </c>
      <c r="AF226" s="73"/>
      <c r="AG226" s="74"/>
      <c r="AH226" s="178" t="s">
        <v>53</v>
      </c>
      <c r="AI226" s="46" t="str">
        <f t="shared" si="38"/>
        <v>n</v>
      </c>
      <c r="AJ226" s="178" t="s">
        <v>53</v>
      </c>
      <c r="AK226" s="180">
        <v>44239</v>
      </c>
      <c r="AL226" s="46" t="str">
        <f t="shared" si="42"/>
        <v>0</v>
      </c>
      <c r="AM226" s="46">
        <f t="shared" si="40"/>
        <v>0</v>
      </c>
      <c r="AN226" s="46">
        <v>2</v>
      </c>
      <c r="AT226" s="58">
        <v>42785</v>
      </c>
    </row>
    <row r="227" spans="27:46" x14ac:dyDescent="0.25">
      <c r="AA227" s="99">
        <v>42984</v>
      </c>
      <c r="AF227" s="75"/>
      <c r="AG227" s="76"/>
      <c r="AH227" s="178" t="s">
        <v>53</v>
      </c>
      <c r="AI227" s="46" t="str">
        <f t="shared" si="38"/>
        <v>n</v>
      </c>
      <c r="AJ227" s="178" t="s">
        <v>53</v>
      </c>
      <c r="AK227" s="180">
        <v>44624</v>
      </c>
      <c r="AL227" s="46" t="str">
        <f t="shared" si="42"/>
        <v>0</v>
      </c>
      <c r="AM227" s="46">
        <f t="shared" si="40"/>
        <v>0</v>
      </c>
      <c r="AN227" s="46">
        <v>3</v>
      </c>
      <c r="AT227" s="58">
        <v>42786</v>
      </c>
    </row>
    <row r="228" spans="27:46" x14ac:dyDescent="0.25">
      <c r="AA228" s="99">
        <v>42985</v>
      </c>
      <c r="AF228" s="73"/>
      <c r="AG228" s="74"/>
      <c r="AH228" s="178" t="s">
        <v>53</v>
      </c>
      <c r="AI228" s="46" t="str">
        <f t="shared" ref="AI228:AI291" si="43">IF(AH228 = $U$7,"y","n")</f>
        <v>n</v>
      </c>
      <c r="AJ228" s="178" t="s">
        <v>53</v>
      </c>
      <c r="AK228" s="180">
        <v>44624</v>
      </c>
      <c r="AL228" s="46" t="str">
        <f t="shared" si="42"/>
        <v>0</v>
      </c>
      <c r="AM228" s="46">
        <f t="shared" ref="AM228:AM291" si="44">VALUE(AL228)</f>
        <v>0</v>
      </c>
      <c r="AN228" s="46">
        <v>1</v>
      </c>
      <c r="AT228" s="58">
        <v>42787</v>
      </c>
    </row>
    <row r="229" spans="27:46" x14ac:dyDescent="0.25">
      <c r="AA229" s="99">
        <v>42986</v>
      </c>
      <c r="AF229" s="75"/>
      <c r="AG229" s="76"/>
      <c r="AH229" s="178" t="s">
        <v>55</v>
      </c>
      <c r="AI229" s="46" t="str">
        <f t="shared" si="43"/>
        <v>n</v>
      </c>
      <c r="AJ229" s="178" t="s">
        <v>55</v>
      </c>
      <c r="AK229" s="180">
        <v>44239</v>
      </c>
      <c r="AL229" s="46" t="str">
        <f t="shared" si="42"/>
        <v>0</v>
      </c>
      <c r="AM229" s="46">
        <f t="shared" si="44"/>
        <v>0</v>
      </c>
      <c r="AN229" s="46">
        <v>2</v>
      </c>
      <c r="AT229" s="58">
        <v>42788</v>
      </c>
    </row>
    <row r="230" spans="27:46" x14ac:dyDescent="0.25">
      <c r="AA230" s="99">
        <v>42987</v>
      </c>
      <c r="AF230" s="73"/>
      <c r="AG230" s="74"/>
      <c r="AH230" s="178" t="s">
        <v>55</v>
      </c>
      <c r="AI230" s="46" t="str">
        <f t="shared" si="43"/>
        <v>n</v>
      </c>
      <c r="AJ230" s="178" t="s">
        <v>55</v>
      </c>
      <c r="AK230" s="180">
        <v>44625</v>
      </c>
      <c r="AL230" s="46" t="str">
        <f t="shared" si="42"/>
        <v>0</v>
      </c>
      <c r="AM230" s="46">
        <f t="shared" si="44"/>
        <v>0</v>
      </c>
      <c r="AN230" s="46">
        <v>3</v>
      </c>
      <c r="AT230" s="58">
        <v>42789</v>
      </c>
    </row>
    <row r="231" spans="27:46" x14ac:dyDescent="0.25">
      <c r="AA231" s="99">
        <v>42988</v>
      </c>
      <c r="AF231" s="75"/>
      <c r="AG231" s="76"/>
      <c r="AH231" s="178" t="s">
        <v>55</v>
      </c>
      <c r="AI231" s="46" t="str">
        <f t="shared" si="43"/>
        <v>n</v>
      </c>
      <c r="AJ231" s="178" t="s">
        <v>55</v>
      </c>
      <c r="AK231" s="180">
        <v>44625</v>
      </c>
      <c r="AL231" s="46" t="str">
        <f t="shared" si="42"/>
        <v>0</v>
      </c>
      <c r="AM231" s="46">
        <f t="shared" si="44"/>
        <v>0</v>
      </c>
      <c r="AN231" s="46">
        <v>1</v>
      </c>
      <c r="AT231" s="58">
        <v>42790</v>
      </c>
    </row>
    <row r="232" spans="27:46" x14ac:dyDescent="0.25">
      <c r="AA232" s="99">
        <v>42989</v>
      </c>
      <c r="AF232" s="73"/>
      <c r="AG232" s="74"/>
      <c r="AH232" s="178" t="s">
        <v>345</v>
      </c>
      <c r="AI232" s="46" t="str">
        <f t="shared" si="43"/>
        <v>n</v>
      </c>
      <c r="AJ232" s="178" t="s">
        <v>345</v>
      </c>
      <c r="AK232" s="180">
        <v>44239</v>
      </c>
      <c r="AL232" s="46" t="str">
        <f t="shared" si="42"/>
        <v>0</v>
      </c>
      <c r="AM232" s="46">
        <f t="shared" si="44"/>
        <v>0</v>
      </c>
      <c r="AN232" s="46">
        <v>2</v>
      </c>
      <c r="AT232" s="58">
        <v>42791</v>
      </c>
    </row>
    <row r="233" spans="27:46" x14ac:dyDescent="0.25">
      <c r="AA233" s="99">
        <v>42990</v>
      </c>
      <c r="AF233" s="75"/>
      <c r="AG233" s="76"/>
      <c r="AH233" s="178" t="s">
        <v>345</v>
      </c>
      <c r="AI233" s="46" t="str">
        <f t="shared" si="43"/>
        <v>n</v>
      </c>
      <c r="AJ233" s="178" t="s">
        <v>345</v>
      </c>
      <c r="AK233" s="180">
        <v>44626</v>
      </c>
      <c r="AL233" s="46" t="str">
        <f t="shared" si="42"/>
        <v>0</v>
      </c>
      <c r="AM233" s="46">
        <f t="shared" si="44"/>
        <v>0</v>
      </c>
      <c r="AN233" s="46">
        <v>3</v>
      </c>
      <c r="AT233" s="58">
        <v>42792</v>
      </c>
    </row>
    <row r="234" spans="27:46" x14ac:dyDescent="0.25">
      <c r="AA234" s="99">
        <v>42991</v>
      </c>
      <c r="AF234" s="73"/>
      <c r="AG234" s="74"/>
      <c r="AH234" s="178" t="s">
        <v>345</v>
      </c>
      <c r="AI234" s="46" t="str">
        <f t="shared" si="43"/>
        <v>n</v>
      </c>
      <c r="AJ234" s="178" t="s">
        <v>345</v>
      </c>
      <c r="AK234" s="180">
        <v>44626</v>
      </c>
      <c r="AL234" s="46" t="str">
        <f t="shared" si="42"/>
        <v>0</v>
      </c>
      <c r="AM234" s="46">
        <f t="shared" si="44"/>
        <v>0</v>
      </c>
      <c r="AN234" s="46">
        <v>1</v>
      </c>
      <c r="AT234" s="58">
        <v>42793</v>
      </c>
    </row>
    <row r="235" spans="27:46" x14ac:dyDescent="0.25">
      <c r="AA235" s="99">
        <v>42992</v>
      </c>
      <c r="AF235" s="75"/>
      <c r="AG235" s="76"/>
      <c r="AH235" s="178" t="s">
        <v>150</v>
      </c>
      <c r="AI235" s="46" t="str">
        <f t="shared" si="43"/>
        <v>n</v>
      </c>
      <c r="AJ235" s="178" t="s">
        <v>150</v>
      </c>
      <c r="AK235" s="181">
        <v>44316</v>
      </c>
      <c r="AL235" s="46" t="str">
        <f t="shared" si="42"/>
        <v>0</v>
      </c>
      <c r="AM235" s="46">
        <f t="shared" si="44"/>
        <v>0</v>
      </c>
      <c r="AN235" s="46">
        <v>2</v>
      </c>
      <c r="AT235" s="58">
        <v>42794</v>
      </c>
    </row>
    <row r="236" spans="27:46" x14ac:dyDescent="0.25">
      <c r="AA236" s="99">
        <v>42993</v>
      </c>
      <c r="AF236" s="73"/>
      <c r="AG236" s="74"/>
      <c r="AH236" s="178" t="s">
        <v>150</v>
      </c>
      <c r="AI236" s="46" t="str">
        <f t="shared" si="43"/>
        <v>n</v>
      </c>
      <c r="AJ236" s="178" t="s">
        <v>150</v>
      </c>
      <c r="AK236" s="180">
        <v>44627</v>
      </c>
      <c r="AL236" s="46" t="str">
        <f t="shared" si="42"/>
        <v>0</v>
      </c>
      <c r="AM236" s="46">
        <f t="shared" si="44"/>
        <v>0</v>
      </c>
      <c r="AN236" s="46">
        <v>3</v>
      </c>
      <c r="AT236" s="58">
        <v>42795</v>
      </c>
    </row>
    <row r="237" spans="27:46" x14ac:dyDescent="0.25">
      <c r="AA237" s="99">
        <v>42994</v>
      </c>
      <c r="AF237" s="75"/>
      <c r="AG237" s="76"/>
      <c r="AH237" s="178" t="s">
        <v>150</v>
      </c>
      <c r="AI237" s="46" t="str">
        <f t="shared" si="43"/>
        <v>n</v>
      </c>
      <c r="AJ237" s="178" t="s">
        <v>150</v>
      </c>
      <c r="AK237" s="180">
        <v>44627</v>
      </c>
      <c r="AL237" s="46" t="str">
        <f t="shared" si="42"/>
        <v>0</v>
      </c>
      <c r="AM237" s="46">
        <f t="shared" si="44"/>
        <v>0</v>
      </c>
      <c r="AN237" s="46">
        <v>1</v>
      </c>
      <c r="AT237" s="58">
        <v>42796</v>
      </c>
    </row>
    <row r="238" spans="27:46" x14ac:dyDescent="0.25">
      <c r="AA238" s="99">
        <v>42995</v>
      </c>
      <c r="AF238" s="73"/>
      <c r="AG238" s="74"/>
      <c r="AH238" s="178" t="s">
        <v>68</v>
      </c>
      <c r="AI238" s="46" t="str">
        <f t="shared" si="43"/>
        <v>n</v>
      </c>
      <c r="AJ238" s="178" t="s">
        <v>68</v>
      </c>
      <c r="AK238" s="181">
        <v>44354</v>
      </c>
      <c r="AL238" s="46" t="str">
        <f t="shared" si="42"/>
        <v>0</v>
      </c>
      <c r="AM238" s="46">
        <f t="shared" si="44"/>
        <v>0</v>
      </c>
      <c r="AN238" s="46">
        <v>2</v>
      </c>
      <c r="AT238" s="58">
        <v>42797</v>
      </c>
    </row>
    <row r="239" spans="27:46" x14ac:dyDescent="0.25">
      <c r="AA239" s="99">
        <v>42996</v>
      </c>
      <c r="AF239" s="75"/>
      <c r="AG239" s="76"/>
      <c r="AH239" s="178" t="s">
        <v>68</v>
      </c>
      <c r="AI239" s="46" t="str">
        <f t="shared" si="43"/>
        <v>n</v>
      </c>
      <c r="AJ239" s="178" t="s">
        <v>68</v>
      </c>
      <c r="AK239" s="180">
        <v>44628</v>
      </c>
      <c r="AL239" s="46" t="str">
        <f t="shared" si="42"/>
        <v>0</v>
      </c>
      <c r="AM239" s="46">
        <f t="shared" si="44"/>
        <v>0</v>
      </c>
      <c r="AN239" s="46">
        <v>3</v>
      </c>
      <c r="AT239" s="58">
        <v>42798</v>
      </c>
    </row>
    <row r="240" spans="27:46" x14ac:dyDescent="0.25">
      <c r="AA240" s="99">
        <v>42997</v>
      </c>
      <c r="AF240" s="73"/>
      <c r="AG240" s="74"/>
      <c r="AH240" s="178" t="s">
        <v>68</v>
      </c>
      <c r="AI240" s="46" t="str">
        <f t="shared" si="43"/>
        <v>n</v>
      </c>
      <c r="AJ240" s="178" t="s">
        <v>68</v>
      </c>
      <c r="AK240" s="180">
        <v>44628</v>
      </c>
      <c r="AL240" s="46" t="str">
        <f t="shared" si="42"/>
        <v>0</v>
      </c>
      <c r="AM240" s="46">
        <f t="shared" si="44"/>
        <v>0</v>
      </c>
      <c r="AN240" s="46">
        <v>1</v>
      </c>
      <c r="AT240" s="58">
        <v>42799</v>
      </c>
    </row>
    <row r="241" spans="27:46" x14ac:dyDescent="0.25">
      <c r="AA241" s="99">
        <v>42998</v>
      </c>
      <c r="AF241" s="75"/>
      <c r="AG241" s="76"/>
      <c r="AH241" s="178" t="s">
        <v>69</v>
      </c>
      <c r="AI241" s="46" t="str">
        <f t="shared" si="43"/>
        <v>n</v>
      </c>
      <c r="AJ241" s="178" t="s">
        <v>69</v>
      </c>
      <c r="AK241" s="181">
        <v>44354</v>
      </c>
      <c r="AL241" s="46" t="str">
        <f t="shared" si="42"/>
        <v>0</v>
      </c>
      <c r="AM241" s="46">
        <f t="shared" si="44"/>
        <v>0</v>
      </c>
      <c r="AN241" s="46">
        <v>2</v>
      </c>
      <c r="AT241" s="58">
        <v>42800</v>
      </c>
    </row>
    <row r="242" spans="27:46" x14ac:dyDescent="0.25">
      <c r="AA242" s="99">
        <v>42999</v>
      </c>
      <c r="AF242" s="73"/>
      <c r="AG242" s="74"/>
      <c r="AH242" s="178" t="s">
        <v>69</v>
      </c>
      <c r="AI242" s="46" t="str">
        <f t="shared" si="43"/>
        <v>n</v>
      </c>
      <c r="AJ242" s="178" t="s">
        <v>69</v>
      </c>
      <c r="AK242" s="180">
        <v>44629</v>
      </c>
      <c r="AL242" s="46" t="str">
        <f t="shared" si="42"/>
        <v>0</v>
      </c>
      <c r="AM242" s="46">
        <f t="shared" si="44"/>
        <v>0</v>
      </c>
      <c r="AN242" s="46">
        <v>3</v>
      </c>
      <c r="AT242" s="58">
        <v>42801</v>
      </c>
    </row>
    <row r="243" spans="27:46" x14ac:dyDescent="0.25">
      <c r="AA243" s="99">
        <v>43000</v>
      </c>
      <c r="AF243" s="75"/>
      <c r="AG243" s="76"/>
      <c r="AH243" s="178" t="s">
        <v>69</v>
      </c>
      <c r="AI243" s="46" t="str">
        <f t="shared" si="43"/>
        <v>n</v>
      </c>
      <c r="AJ243" s="178" t="s">
        <v>69</v>
      </c>
      <c r="AK243" s="180">
        <v>44629</v>
      </c>
      <c r="AL243" s="46" t="str">
        <f t="shared" si="42"/>
        <v>0</v>
      </c>
      <c r="AM243" s="46">
        <f t="shared" si="44"/>
        <v>0</v>
      </c>
      <c r="AN243" s="46">
        <v>1</v>
      </c>
      <c r="AT243" s="58">
        <v>42802</v>
      </c>
    </row>
    <row r="244" spans="27:46" x14ac:dyDescent="0.25">
      <c r="AA244" s="99">
        <v>43001</v>
      </c>
      <c r="AF244" s="73"/>
      <c r="AG244" s="74"/>
      <c r="AH244" s="178" t="s">
        <v>138</v>
      </c>
      <c r="AI244" s="46" t="str">
        <f t="shared" si="43"/>
        <v>n</v>
      </c>
      <c r="AJ244" s="178" t="s">
        <v>138</v>
      </c>
      <c r="AK244" s="181">
        <v>44239</v>
      </c>
      <c r="AL244" s="46" t="str">
        <f t="shared" si="42"/>
        <v>0</v>
      </c>
      <c r="AM244" s="46">
        <f t="shared" si="44"/>
        <v>0</v>
      </c>
      <c r="AN244" s="46">
        <v>2</v>
      </c>
      <c r="AT244" s="58">
        <v>42803</v>
      </c>
    </row>
    <row r="245" spans="27:46" x14ac:dyDescent="0.25">
      <c r="AA245" s="99">
        <v>43002</v>
      </c>
      <c r="AF245" s="75"/>
      <c r="AG245" s="76"/>
      <c r="AH245" s="178" t="s">
        <v>138</v>
      </c>
      <c r="AI245" s="46" t="str">
        <f t="shared" si="43"/>
        <v>n</v>
      </c>
      <c r="AJ245" s="178" t="s">
        <v>138</v>
      </c>
      <c r="AK245" s="180">
        <v>44630</v>
      </c>
      <c r="AL245" s="46" t="str">
        <f t="shared" si="42"/>
        <v>0</v>
      </c>
      <c r="AM245" s="46">
        <f t="shared" si="44"/>
        <v>0</v>
      </c>
      <c r="AN245" s="46">
        <v>3</v>
      </c>
      <c r="AT245" s="58">
        <v>42804</v>
      </c>
    </row>
    <row r="246" spans="27:46" x14ac:dyDescent="0.25">
      <c r="AA246" s="99">
        <v>43003</v>
      </c>
      <c r="AF246" s="73"/>
      <c r="AG246" s="74"/>
      <c r="AH246" s="178" t="s">
        <v>138</v>
      </c>
      <c r="AI246" s="46" t="str">
        <f t="shared" si="43"/>
        <v>n</v>
      </c>
      <c r="AJ246" s="178" t="s">
        <v>138</v>
      </c>
      <c r="AK246" s="180">
        <v>44630</v>
      </c>
      <c r="AL246" s="46" t="str">
        <f t="shared" si="42"/>
        <v>0</v>
      </c>
      <c r="AM246" s="46">
        <f t="shared" si="44"/>
        <v>0</v>
      </c>
      <c r="AN246" s="46">
        <v>1</v>
      </c>
      <c r="AT246" s="58">
        <v>42805</v>
      </c>
    </row>
    <row r="247" spans="27:46" x14ac:dyDescent="0.25">
      <c r="AA247" s="99">
        <v>43004</v>
      </c>
      <c r="AF247" s="75"/>
      <c r="AG247" s="76"/>
      <c r="AH247" s="178" t="s">
        <v>346</v>
      </c>
      <c r="AI247" s="46" t="str">
        <f t="shared" si="43"/>
        <v>n</v>
      </c>
      <c r="AJ247" s="178" t="s">
        <v>346</v>
      </c>
      <c r="AK247" s="181">
        <v>44354</v>
      </c>
      <c r="AL247" s="46" t="str">
        <f t="shared" si="42"/>
        <v>0</v>
      </c>
      <c r="AM247" s="46">
        <f t="shared" si="44"/>
        <v>0</v>
      </c>
      <c r="AN247" s="46">
        <v>2</v>
      </c>
      <c r="AT247" s="58">
        <v>42806</v>
      </c>
    </row>
    <row r="248" spans="27:46" x14ac:dyDescent="0.25">
      <c r="AA248" s="99">
        <v>43005</v>
      </c>
      <c r="AF248" s="73"/>
      <c r="AG248" s="74"/>
      <c r="AH248" s="178" t="s">
        <v>346</v>
      </c>
      <c r="AI248" s="46" t="str">
        <f t="shared" si="43"/>
        <v>n</v>
      </c>
      <c r="AJ248" s="178" t="s">
        <v>346</v>
      </c>
      <c r="AK248" s="180">
        <v>44631</v>
      </c>
      <c r="AL248" s="46" t="str">
        <f t="shared" si="42"/>
        <v>0</v>
      </c>
      <c r="AM248" s="46">
        <f t="shared" si="44"/>
        <v>0</v>
      </c>
      <c r="AN248" s="46">
        <v>3</v>
      </c>
      <c r="AT248" s="58">
        <v>42807</v>
      </c>
    </row>
    <row r="249" spans="27:46" x14ac:dyDescent="0.25">
      <c r="AA249" s="99">
        <v>43006</v>
      </c>
      <c r="AF249" s="75"/>
      <c r="AG249" s="76"/>
      <c r="AH249" s="178" t="s">
        <v>346</v>
      </c>
      <c r="AI249" s="46" t="str">
        <f t="shared" si="43"/>
        <v>n</v>
      </c>
      <c r="AJ249" s="178" t="s">
        <v>346</v>
      </c>
      <c r="AK249" s="180">
        <v>44631</v>
      </c>
      <c r="AL249" s="46" t="str">
        <f t="shared" si="42"/>
        <v>0</v>
      </c>
      <c r="AM249" s="46">
        <f t="shared" si="44"/>
        <v>0</v>
      </c>
      <c r="AN249" s="46">
        <v>1</v>
      </c>
      <c r="AT249" s="58">
        <v>42808</v>
      </c>
    </row>
    <row r="250" spans="27:46" x14ac:dyDescent="0.25">
      <c r="AA250" s="99">
        <v>43007</v>
      </c>
      <c r="AF250" s="73"/>
      <c r="AG250" s="74"/>
      <c r="AH250" s="178" t="s">
        <v>347</v>
      </c>
      <c r="AI250" s="46" t="str">
        <f t="shared" si="43"/>
        <v>n</v>
      </c>
      <c r="AJ250" s="178" t="s">
        <v>347</v>
      </c>
      <c r="AK250" s="181">
        <v>44354</v>
      </c>
      <c r="AL250" s="46" t="str">
        <f t="shared" si="42"/>
        <v>0</v>
      </c>
      <c r="AM250" s="46">
        <f t="shared" si="44"/>
        <v>0</v>
      </c>
      <c r="AN250" s="46">
        <v>2</v>
      </c>
      <c r="AT250" s="58">
        <v>42809</v>
      </c>
    </row>
    <row r="251" spans="27:46" x14ac:dyDescent="0.25">
      <c r="AA251" s="99">
        <v>43008</v>
      </c>
      <c r="AF251" s="75"/>
      <c r="AG251" s="76"/>
      <c r="AH251" s="178" t="s">
        <v>347</v>
      </c>
      <c r="AI251" s="46" t="str">
        <f t="shared" si="43"/>
        <v>n</v>
      </c>
      <c r="AJ251" s="178" t="s">
        <v>347</v>
      </c>
      <c r="AK251" s="180">
        <v>44632</v>
      </c>
      <c r="AL251" s="46" t="str">
        <f t="shared" si="42"/>
        <v>0</v>
      </c>
      <c r="AM251" s="46">
        <f t="shared" si="44"/>
        <v>0</v>
      </c>
      <c r="AN251" s="46">
        <v>3</v>
      </c>
      <c r="AT251" s="58">
        <v>42810</v>
      </c>
    </row>
    <row r="252" spans="27:46" x14ac:dyDescent="0.25">
      <c r="AA252" s="99">
        <v>43009</v>
      </c>
      <c r="AF252" s="73"/>
      <c r="AG252" s="74"/>
      <c r="AH252" s="178" t="s">
        <v>347</v>
      </c>
      <c r="AI252" s="46" t="str">
        <f t="shared" si="43"/>
        <v>n</v>
      </c>
      <c r="AJ252" s="178" t="s">
        <v>347</v>
      </c>
      <c r="AK252" s="180">
        <v>44632</v>
      </c>
      <c r="AL252" s="46" t="str">
        <f t="shared" si="42"/>
        <v>0</v>
      </c>
      <c r="AM252" s="46">
        <f t="shared" si="44"/>
        <v>0</v>
      </c>
      <c r="AN252" s="46">
        <v>1</v>
      </c>
      <c r="AT252" s="58">
        <v>42811</v>
      </c>
    </row>
    <row r="253" spans="27:46" x14ac:dyDescent="0.25">
      <c r="AA253" s="99">
        <v>43010</v>
      </c>
      <c r="AF253" s="75"/>
      <c r="AG253" s="76"/>
      <c r="AH253" s="178" t="s">
        <v>139</v>
      </c>
      <c r="AI253" s="46" t="str">
        <f t="shared" si="43"/>
        <v>n</v>
      </c>
      <c r="AJ253" s="178" t="s">
        <v>139</v>
      </c>
      <c r="AK253" s="181">
        <v>44239</v>
      </c>
      <c r="AL253" s="46" t="str">
        <f t="shared" si="42"/>
        <v>0</v>
      </c>
      <c r="AM253" s="46">
        <f t="shared" si="44"/>
        <v>0</v>
      </c>
      <c r="AN253" s="46">
        <v>2</v>
      </c>
      <c r="AT253" s="58">
        <v>42812</v>
      </c>
    </row>
    <row r="254" spans="27:46" x14ac:dyDescent="0.25">
      <c r="AA254" s="99">
        <v>43011</v>
      </c>
      <c r="AF254" s="73"/>
      <c r="AG254" s="74"/>
      <c r="AH254" s="178" t="s">
        <v>139</v>
      </c>
      <c r="AI254" s="46" t="str">
        <f t="shared" si="43"/>
        <v>n</v>
      </c>
      <c r="AJ254" s="178" t="s">
        <v>139</v>
      </c>
      <c r="AK254" s="180">
        <v>44633</v>
      </c>
      <c r="AL254" s="46" t="str">
        <f t="shared" si="42"/>
        <v>0</v>
      </c>
      <c r="AM254" s="46">
        <f t="shared" si="44"/>
        <v>0</v>
      </c>
      <c r="AN254" s="46">
        <v>3</v>
      </c>
      <c r="AT254" s="58">
        <v>42813</v>
      </c>
    </row>
    <row r="255" spans="27:46" x14ac:dyDescent="0.25">
      <c r="AA255" s="99">
        <v>43012</v>
      </c>
      <c r="AF255" s="75"/>
      <c r="AG255" s="76"/>
      <c r="AH255" s="178" t="s">
        <v>139</v>
      </c>
      <c r="AI255" s="46" t="str">
        <f t="shared" si="43"/>
        <v>n</v>
      </c>
      <c r="AJ255" s="178" t="s">
        <v>139</v>
      </c>
      <c r="AK255" s="180">
        <v>44633</v>
      </c>
      <c r="AL255" s="46" t="str">
        <f t="shared" si="42"/>
        <v>0</v>
      </c>
      <c r="AM255" s="46">
        <f t="shared" si="44"/>
        <v>0</v>
      </c>
      <c r="AN255" s="46">
        <v>1</v>
      </c>
      <c r="AT255" s="58">
        <v>42814</v>
      </c>
    </row>
    <row r="256" spans="27:46" x14ac:dyDescent="0.25">
      <c r="AA256" s="99">
        <v>43013</v>
      </c>
      <c r="AF256" s="73"/>
      <c r="AG256" s="74"/>
      <c r="AH256" s="178" t="s">
        <v>348</v>
      </c>
      <c r="AI256" s="46" t="str">
        <f t="shared" si="43"/>
        <v>n</v>
      </c>
      <c r="AJ256" s="178" t="s">
        <v>348</v>
      </c>
      <c r="AK256" s="181">
        <v>44354</v>
      </c>
      <c r="AL256" s="46" t="str">
        <f t="shared" si="42"/>
        <v>0</v>
      </c>
      <c r="AM256" s="46">
        <f t="shared" si="44"/>
        <v>0</v>
      </c>
      <c r="AN256" s="46">
        <v>2</v>
      </c>
      <c r="AT256" s="58">
        <v>42815</v>
      </c>
    </row>
    <row r="257" spans="27:46" x14ac:dyDescent="0.25">
      <c r="AA257" s="99">
        <v>43014</v>
      </c>
      <c r="AF257" s="75"/>
      <c r="AG257" s="76"/>
      <c r="AH257" s="178" t="s">
        <v>348</v>
      </c>
      <c r="AI257" s="46" t="str">
        <f t="shared" si="43"/>
        <v>n</v>
      </c>
      <c r="AJ257" s="178" t="s">
        <v>348</v>
      </c>
      <c r="AK257" s="180">
        <v>44634</v>
      </c>
      <c r="AL257" s="46" t="str">
        <f t="shared" si="42"/>
        <v>0</v>
      </c>
      <c r="AM257" s="46">
        <f t="shared" si="44"/>
        <v>0</v>
      </c>
      <c r="AN257" s="46">
        <v>3</v>
      </c>
      <c r="AT257" s="58">
        <v>42816</v>
      </c>
    </row>
    <row r="258" spans="27:46" x14ac:dyDescent="0.25">
      <c r="AA258" s="99">
        <v>43015</v>
      </c>
      <c r="AF258" s="73"/>
      <c r="AG258" s="74"/>
      <c r="AH258" s="178" t="s">
        <v>348</v>
      </c>
      <c r="AI258" s="46" t="str">
        <f t="shared" si="43"/>
        <v>n</v>
      </c>
      <c r="AJ258" s="178" t="s">
        <v>348</v>
      </c>
      <c r="AK258" s="180">
        <v>44634</v>
      </c>
      <c r="AL258" s="46" t="str">
        <f t="shared" si="42"/>
        <v>0</v>
      </c>
      <c r="AM258" s="46">
        <f t="shared" si="44"/>
        <v>0</v>
      </c>
      <c r="AN258" s="46">
        <v>1</v>
      </c>
      <c r="AT258" s="58">
        <v>42817</v>
      </c>
    </row>
    <row r="259" spans="27:46" x14ac:dyDescent="0.25">
      <c r="AA259" s="99">
        <v>43016</v>
      </c>
      <c r="AF259" s="75"/>
      <c r="AG259" s="76"/>
      <c r="AH259" s="178" t="s">
        <v>349</v>
      </c>
      <c r="AI259" s="46" t="str">
        <f t="shared" si="43"/>
        <v>n</v>
      </c>
      <c r="AJ259" s="178" t="s">
        <v>349</v>
      </c>
      <c r="AK259" s="180">
        <v>44239</v>
      </c>
      <c r="AL259" s="46" t="str">
        <f t="shared" si="42"/>
        <v>0</v>
      </c>
      <c r="AM259" s="46">
        <f t="shared" si="44"/>
        <v>0</v>
      </c>
      <c r="AN259" s="46">
        <v>2</v>
      </c>
      <c r="AT259" s="58">
        <v>42818</v>
      </c>
    </row>
    <row r="260" spans="27:46" x14ac:dyDescent="0.25">
      <c r="AA260" s="99">
        <v>43017</v>
      </c>
      <c r="AF260" s="73"/>
      <c r="AG260" s="74"/>
      <c r="AH260" s="178" t="s">
        <v>349</v>
      </c>
      <c r="AI260" s="46" t="str">
        <f t="shared" si="43"/>
        <v>n</v>
      </c>
      <c r="AJ260" s="178" t="s">
        <v>349</v>
      </c>
      <c r="AK260" s="180">
        <v>44635</v>
      </c>
      <c r="AL260" s="46" t="str">
        <f t="shared" si="42"/>
        <v>0</v>
      </c>
      <c r="AM260" s="46">
        <f t="shared" si="44"/>
        <v>0</v>
      </c>
      <c r="AN260" s="46">
        <v>3</v>
      </c>
      <c r="AT260" s="58">
        <v>42819</v>
      </c>
    </row>
    <row r="261" spans="27:46" x14ac:dyDescent="0.25">
      <c r="AA261" s="99">
        <v>43018</v>
      </c>
      <c r="AF261" s="75"/>
      <c r="AG261" s="76"/>
      <c r="AH261" s="178" t="s">
        <v>349</v>
      </c>
      <c r="AI261" s="46" t="str">
        <f t="shared" si="43"/>
        <v>n</v>
      </c>
      <c r="AJ261" s="178" t="s">
        <v>349</v>
      </c>
      <c r="AK261" s="180">
        <v>44635</v>
      </c>
      <c r="AL261" s="46" t="str">
        <f t="shared" si="42"/>
        <v>0</v>
      </c>
      <c r="AM261" s="46">
        <f t="shared" si="44"/>
        <v>0</v>
      </c>
      <c r="AN261" s="46">
        <v>1</v>
      </c>
      <c r="AT261" s="58">
        <v>42820</v>
      </c>
    </row>
    <row r="262" spans="27:46" x14ac:dyDescent="0.25">
      <c r="AA262" s="99">
        <v>43019</v>
      </c>
      <c r="AF262" s="73"/>
      <c r="AG262" s="74"/>
      <c r="AH262" s="178" t="s">
        <v>350</v>
      </c>
      <c r="AI262" s="46" t="str">
        <f t="shared" si="43"/>
        <v>n</v>
      </c>
      <c r="AJ262" s="178" t="s">
        <v>350</v>
      </c>
      <c r="AK262" s="181">
        <v>44354</v>
      </c>
      <c r="AL262" s="46" t="str">
        <f t="shared" si="42"/>
        <v>0</v>
      </c>
      <c r="AM262" s="46">
        <f t="shared" si="44"/>
        <v>0</v>
      </c>
      <c r="AN262" s="46">
        <v>2</v>
      </c>
      <c r="AT262" s="58">
        <v>42821</v>
      </c>
    </row>
    <row r="263" spans="27:46" x14ac:dyDescent="0.25">
      <c r="AA263" s="99">
        <v>43020</v>
      </c>
      <c r="AF263" s="75"/>
      <c r="AG263" s="76"/>
      <c r="AH263" s="178" t="s">
        <v>350</v>
      </c>
      <c r="AI263" s="46" t="str">
        <f t="shared" si="43"/>
        <v>n</v>
      </c>
      <c r="AJ263" s="178" t="s">
        <v>350</v>
      </c>
      <c r="AK263" s="180">
        <v>44636</v>
      </c>
      <c r="AL263" s="46" t="str">
        <f t="shared" si="42"/>
        <v>0</v>
      </c>
      <c r="AM263" s="46">
        <f t="shared" si="44"/>
        <v>0</v>
      </c>
      <c r="AN263" s="46">
        <v>3</v>
      </c>
      <c r="AT263" s="58">
        <v>42822</v>
      </c>
    </row>
    <row r="264" spans="27:46" x14ac:dyDescent="0.25">
      <c r="AA264" s="99">
        <v>43021</v>
      </c>
      <c r="AF264" s="73"/>
      <c r="AG264" s="74"/>
      <c r="AH264" s="178" t="s">
        <v>350</v>
      </c>
      <c r="AI264" s="46" t="str">
        <f t="shared" si="43"/>
        <v>n</v>
      </c>
      <c r="AJ264" s="178" t="s">
        <v>350</v>
      </c>
      <c r="AK264" s="180">
        <v>44636</v>
      </c>
      <c r="AL264" s="46" t="str">
        <f t="shared" si="42"/>
        <v>0</v>
      </c>
      <c r="AM264" s="46">
        <f t="shared" si="44"/>
        <v>0</v>
      </c>
      <c r="AN264" s="46">
        <v>1</v>
      </c>
      <c r="AT264" s="58">
        <v>42823</v>
      </c>
    </row>
    <row r="265" spans="27:46" x14ac:dyDescent="0.25">
      <c r="AA265" s="99">
        <v>43022</v>
      </c>
      <c r="AF265" s="75"/>
      <c r="AG265" s="76"/>
      <c r="AH265" s="178" t="s">
        <v>277</v>
      </c>
      <c r="AI265" s="46" t="str">
        <f t="shared" si="43"/>
        <v>n</v>
      </c>
      <c r="AJ265" s="178" t="s">
        <v>277</v>
      </c>
      <c r="AK265" s="181">
        <v>44239</v>
      </c>
      <c r="AL265" s="46" t="str">
        <f t="shared" si="42"/>
        <v>0</v>
      </c>
      <c r="AM265" s="46">
        <f t="shared" si="44"/>
        <v>0</v>
      </c>
      <c r="AN265" s="46">
        <v>2</v>
      </c>
      <c r="AT265" s="58">
        <v>42824</v>
      </c>
    </row>
    <row r="266" spans="27:46" x14ac:dyDescent="0.25">
      <c r="AA266" s="99">
        <v>43023</v>
      </c>
      <c r="AF266" s="73"/>
      <c r="AG266" s="74"/>
      <c r="AH266" s="178" t="s">
        <v>277</v>
      </c>
      <c r="AI266" s="46" t="str">
        <f t="shared" si="43"/>
        <v>n</v>
      </c>
      <c r="AJ266" s="178" t="s">
        <v>277</v>
      </c>
      <c r="AK266" s="180">
        <v>44637</v>
      </c>
      <c r="AL266" s="46" t="str">
        <f t="shared" si="42"/>
        <v>0</v>
      </c>
      <c r="AM266" s="46">
        <f t="shared" si="44"/>
        <v>0</v>
      </c>
      <c r="AN266" s="46">
        <v>3</v>
      </c>
      <c r="AT266" s="58">
        <v>42825</v>
      </c>
    </row>
    <row r="267" spans="27:46" x14ac:dyDescent="0.25">
      <c r="AA267" s="99">
        <v>43024</v>
      </c>
      <c r="AF267" s="75"/>
      <c r="AG267" s="76"/>
      <c r="AH267" s="178" t="s">
        <v>277</v>
      </c>
      <c r="AI267" s="46" t="str">
        <f t="shared" si="43"/>
        <v>n</v>
      </c>
      <c r="AJ267" s="178" t="s">
        <v>277</v>
      </c>
      <c r="AK267" s="180">
        <v>44637</v>
      </c>
      <c r="AL267" s="46" t="str">
        <f t="shared" si="42"/>
        <v>0</v>
      </c>
      <c r="AM267" s="46">
        <f t="shared" si="44"/>
        <v>0</v>
      </c>
      <c r="AN267" s="46">
        <v>1</v>
      </c>
      <c r="AT267" s="58">
        <v>42826</v>
      </c>
    </row>
    <row r="268" spans="27:46" x14ac:dyDescent="0.25">
      <c r="AA268" s="99">
        <v>43025</v>
      </c>
      <c r="AF268" s="73"/>
      <c r="AG268" s="74"/>
      <c r="AH268" s="178" t="s">
        <v>70</v>
      </c>
      <c r="AI268" s="46" t="str">
        <f t="shared" si="43"/>
        <v>n</v>
      </c>
      <c r="AJ268" s="178" t="s">
        <v>70</v>
      </c>
      <c r="AK268" s="181">
        <v>44354</v>
      </c>
      <c r="AL268" s="46" t="str">
        <f t="shared" si="42"/>
        <v>0</v>
      </c>
      <c r="AM268" s="46">
        <f t="shared" si="44"/>
        <v>0</v>
      </c>
      <c r="AN268" s="46">
        <v>2</v>
      </c>
      <c r="AT268" s="58">
        <v>42827</v>
      </c>
    </row>
    <row r="269" spans="27:46" x14ac:dyDescent="0.25">
      <c r="AA269" s="99">
        <v>43026</v>
      </c>
      <c r="AF269" s="75"/>
      <c r="AG269" s="76"/>
      <c r="AH269" s="178" t="s">
        <v>70</v>
      </c>
      <c r="AI269" s="46" t="str">
        <f t="shared" si="43"/>
        <v>n</v>
      </c>
      <c r="AJ269" s="178" t="s">
        <v>70</v>
      </c>
      <c r="AK269" s="180">
        <v>44638</v>
      </c>
      <c r="AL269" s="46" t="str">
        <f t="shared" si="42"/>
        <v>0</v>
      </c>
      <c r="AM269" s="46">
        <f t="shared" si="44"/>
        <v>0</v>
      </c>
      <c r="AN269" s="46">
        <v>3</v>
      </c>
      <c r="AT269" s="58">
        <v>42828</v>
      </c>
    </row>
    <row r="270" spans="27:46" x14ac:dyDescent="0.25">
      <c r="AA270" s="99">
        <v>43027</v>
      </c>
      <c r="AF270" s="73"/>
      <c r="AG270" s="74"/>
      <c r="AH270" s="178" t="s">
        <v>70</v>
      </c>
      <c r="AI270" s="46" t="str">
        <f t="shared" si="43"/>
        <v>n</v>
      </c>
      <c r="AJ270" s="178" t="s">
        <v>70</v>
      </c>
      <c r="AK270" s="180">
        <v>44638</v>
      </c>
      <c r="AL270" s="46" t="str">
        <f t="shared" si="42"/>
        <v>0</v>
      </c>
      <c r="AM270" s="46">
        <f t="shared" si="44"/>
        <v>0</v>
      </c>
      <c r="AN270" s="46">
        <v>1</v>
      </c>
      <c r="AT270" s="58">
        <v>42829</v>
      </c>
    </row>
    <row r="271" spans="27:46" x14ac:dyDescent="0.25">
      <c r="AA271" s="99">
        <v>43028</v>
      </c>
      <c r="AF271" s="75"/>
      <c r="AG271" s="76"/>
      <c r="AH271" s="178" t="s">
        <v>56</v>
      </c>
      <c r="AI271" s="46" t="str">
        <f t="shared" si="43"/>
        <v>n</v>
      </c>
      <c r="AJ271" s="178" t="s">
        <v>56</v>
      </c>
      <c r="AK271" s="180">
        <v>44239</v>
      </c>
      <c r="AL271" s="46" t="str">
        <f t="shared" si="42"/>
        <v>0</v>
      </c>
      <c r="AM271" s="46">
        <f t="shared" si="44"/>
        <v>0</v>
      </c>
      <c r="AN271" s="46">
        <v>2</v>
      </c>
      <c r="AT271" s="58">
        <v>42830</v>
      </c>
    </row>
    <row r="272" spans="27:46" x14ac:dyDescent="0.25">
      <c r="AA272" s="99">
        <v>43029</v>
      </c>
      <c r="AF272" s="73"/>
      <c r="AG272" s="74"/>
      <c r="AH272" s="178" t="s">
        <v>56</v>
      </c>
      <c r="AI272" s="46" t="str">
        <f t="shared" si="43"/>
        <v>n</v>
      </c>
      <c r="AJ272" s="178" t="s">
        <v>56</v>
      </c>
      <c r="AK272" s="180">
        <v>44639</v>
      </c>
      <c r="AL272" s="46" t="str">
        <f t="shared" si="42"/>
        <v>0</v>
      </c>
      <c r="AM272" s="46">
        <f t="shared" si="44"/>
        <v>0</v>
      </c>
      <c r="AN272" s="46">
        <v>3</v>
      </c>
      <c r="AT272" s="58">
        <v>42831</v>
      </c>
    </row>
    <row r="273" spans="27:46" x14ac:dyDescent="0.25">
      <c r="AA273" s="99">
        <v>43030</v>
      </c>
      <c r="AF273" s="75"/>
      <c r="AG273" s="76"/>
      <c r="AH273" s="178" t="s">
        <v>56</v>
      </c>
      <c r="AI273" s="46" t="str">
        <f t="shared" si="43"/>
        <v>n</v>
      </c>
      <c r="AJ273" s="178" t="s">
        <v>56</v>
      </c>
      <c r="AK273" s="180">
        <v>44639</v>
      </c>
      <c r="AL273" s="46" t="str">
        <f t="shared" si="42"/>
        <v>0</v>
      </c>
      <c r="AM273" s="46">
        <f t="shared" si="44"/>
        <v>0</v>
      </c>
      <c r="AN273" s="46">
        <v>1</v>
      </c>
      <c r="AT273" s="58">
        <v>42832</v>
      </c>
    </row>
    <row r="274" spans="27:46" x14ac:dyDescent="0.25">
      <c r="AA274" s="99">
        <v>43031</v>
      </c>
      <c r="AF274" s="73"/>
      <c r="AG274" s="74"/>
      <c r="AH274" s="178" t="s">
        <v>75</v>
      </c>
      <c r="AI274" s="46" t="str">
        <f t="shared" si="43"/>
        <v>n</v>
      </c>
      <c r="AJ274" s="178" t="s">
        <v>75</v>
      </c>
      <c r="AK274" s="181">
        <v>44354</v>
      </c>
      <c r="AL274" s="46" t="str">
        <f t="shared" si="42"/>
        <v>0</v>
      </c>
      <c r="AM274" s="46">
        <f t="shared" si="44"/>
        <v>0</v>
      </c>
      <c r="AN274" s="46">
        <v>2</v>
      </c>
      <c r="AT274" s="58">
        <v>42833</v>
      </c>
    </row>
    <row r="275" spans="27:46" x14ac:dyDescent="0.25">
      <c r="AA275" s="99">
        <v>43032</v>
      </c>
      <c r="AF275" s="75"/>
      <c r="AG275" s="76"/>
      <c r="AH275" s="178" t="s">
        <v>75</v>
      </c>
      <c r="AI275" s="46" t="str">
        <f t="shared" si="43"/>
        <v>n</v>
      </c>
      <c r="AJ275" s="178" t="s">
        <v>75</v>
      </c>
      <c r="AK275" s="180">
        <v>44640</v>
      </c>
      <c r="AL275" s="46" t="str">
        <f t="shared" si="42"/>
        <v>0</v>
      </c>
      <c r="AM275" s="46">
        <f t="shared" si="44"/>
        <v>0</v>
      </c>
      <c r="AN275" s="46">
        <v>3</v>
      </c>
      <c r="AT275" s="58">
        <v>42834</v>
      </c>
    </row>
    <row r="276" spans="27:46" x14ac:dyDescent="0.25">
      <c r="AA276" s="99">
        <v>43033</v>
      </c>
      <c r="AF276" s="73"/>
      <c r="AG276" s="74"/>
      <c r="AH276" s="178" t="s">
        <v>75</v>
      </c>
      <c r="AI276" s="46" t="str">
        <f t="shared" si="43"/>
        <v>n</v>
      </c>
      <c r="AJ276" s="178" t="s">
        <v>75</v>
      </c>
      <c r="AK276" s="180">
        <v>44640</v>
      </c>
      <c r="AL276" s="46" t="str">
        <f t="shared" ref="AL276:AL339" si="45">IF(AH276&lt;&gt;$U$7,"0",IF(AK276&lt;$Z$39,"0",IF(AK276&lt;$Z$40,"1","0")))</f>
        <v>0</v>
      </c>
      <c r="AM276" s="46">
        <f t="shared" si="44"/>
        <v>0</v>
      </c>
      <c r="AN276" s="46">
        <v>1</v>
      </c>
      <c r="AT276" s="58">
        <v>42835</v>
      </c>
    </row>
    <row r="277" spans="27:46" x14ac:dyDescent="0.25">
      <c r="AA277" s="99">
        <v>43034</v>
      </c>
      <c r="AF277" s="75"/>
      <c r="AG277" s="76"/>
      <c r="AH277" s="178" t="s">
        <v>140</v>
      </c>
      <c r="AI277" s="46" t="str">
        <f t="shared" si="43"/>
        <v>n</v>
      </c>
      <c r="AJ277" s="178" t="s">
        <v>140</v>
      </c>
      <c r="AK277" s="181">
        <v>44239</v>
      </c>
      <c r="AL277" s="46" t="str">
        <f t="shared" si="45"/>
        <v>0</v>
      </c>
      <c r="AM277" s="46">
        <f t="shared" si="44"/>
        <v>0</v>
      </c>
      <c r="AN277" s="46">
        <v>2</v>
      </c>
      <c r="AT277" s="58">
        <v>42836</v>
      </c>
    </row>
    <row r="278" spans="27:46" x14ac:dyDescent="0.25">
      <c r="AA278" s="99">
        <v>43035</v>
      </c>
      <c r="AF278" s="73"/>
      <c r="AG278" s="74"/>
      <c r="AH278" s="178" t="s">
        <v>140</v>
      </c>
      <c r="AI278" s="46" t="str">
        <f t="shared" si="43"/>
        <v>n</v>
      </c>
      <c r="AJ278" s="178" t="s">
        <v>140</v>
      </c>
      <c r="AK278" s="180">
        <v>44641</v>
      </c>
      <c r="AL278" s="46" t="str">
        <f t="shared" si="45"/>
        <v>0</v>
      </c>
      <c r="AM278" s="46">
        <f t="shared" si="44"/>
        <v>0</v>
      </c>
      <c r="AN278" s="46">
        <v>3</v>
      </c>
      <c r="AT278" s="58">
        <v>42837</v>
      </c>
    </row>
    <row r="279" spans="27:46" x14ac:dyDescent="0.25">
      <c r="AA279" s="99">
        <v>43036</v>
      </c>
      <c r="AF279" s="75"/>
      <c r="AG279" s="76"/>
      <c r="AH279" s="178" t="s">
        <v>140</v>
      </c>
      <c r="AI279" s="46" t="str">
        <f t="shared" si="43"/>
        <v>n</v>
      </c>
      <c r="AJ279" s="178" t="s">
        <v>140</v>
      </c>
      <c r="AK279" s="180">
        <v>44641</v>
      </c>
      <c r="AL279" s="46" t="str">
        <f t="shared" si="45"/>
        <v>0</v>
      </c>
      <c r="AM279" s="46">
        <f t="shared" si="44"/>
        <v>0</v>
      </c>
      <c r="AN279" s="46">
        <v>1</v>
      </c>
      <c r="AT279" s="58">
        <v>42838</v>
      </c>
    </row>
    <row r="280" spans="27:46" x14ac:dyDescent="0.25">
      <c r="AA280" s="99">
        <v>43037</v>
      </c>
      <c r="AF280" s="73"/>
      <c r="AG280" s="74"/>
      <c r="AH280" s="178" t="s">
        <v>351</v>
      </c>
      <c r="AI280" s="46" t="str">
        <f t="shared" si="43"/>
        <v>n</v>
      </c>
      <c r="AJ280" s="178" t="s">
        <v>351</v>
      </c>
      <c r="AK280" s="181">
        <v>44354</v>
      </c>
      <c r="AL280" s="46" t="str">
        <f t="shared" si="45"/>
        <v>0</v>
      </c>
      <c r="AM280" s="46">
        <f t="shared" si="44"/>
        <v>0</v>
      </c>
      <c r="AN280" s="46">
        <v>2</v>
      </c>
      <c r="AT280" s="58">
        <v>42839</v>
      </c>
    </row>
    <row r="281" spans="27:46" x14ac:dyDescent="0.25">
      <c r="AA281" s="99">
        <v>43038</v>
      </c>
      <c r="AF281" s="75"/>
      <c r="AG281" s="76"/>
      <c r="AH281" s="178" t="s">
        <v>351</v>
      </c>
      <c r="AI281" s="46" t="str">
        <f t="shared" si="43"/>
        <v>n</v>
      </c>
      <c r="AJ281" s="178" t="s">
        <v>351</v>
      </c>
      <c r="AK281" s="180">
        <v>44642</v>
      </c>
      <c r="AL281" s="46" t="str">
        <f t="shared" si="45"/>
        <v>0</v>
      </c>
      <c r="AM281" s="46">
        <f t="shared" si="44"/>
        <v>0</v>
      </c>
      <c r="AN281" s="46">
        <v>3</v>
      </c>
      <c r="AT281" s="58">
        <v>42840</v>
      </c>
    </row>
    <row r="282" spans="27:46" x14ac:dyDescent="0.25">
      <c r="AA282" s="99">
        <v>43039</v>
      </c>
      <c r="AF282" s="73"/>
      <c r="AG282" s="74"/>
      <c r="AH282" s="178" t="s">
        <v>351</v>
      </c>
      <c r="AI282" s="46" t="str">
        <f t="shared" si="43"/>
        <v>n</v>
      </c>
      <c r="AJ282" s="178" t="s">
        <v>351</v>
      </c>
      <c r="AK282" s="180">
        <v>44642</v>
      </c>
      <c r="AL282" s="46" t="str">
        <f t="shared" si="45"/>
        <v>0</v>
      </c>
      <c r="AM282" s="46">
        <f t="shared" si="44"/>
        <v>0</v>
      </c>
      <c r="AN282" s="46">
        <v>1</v>
      </c>
      <c r="AT282" s="58">
        <v>42841</v>
      </c>
    </row>
    <row r="283" spans="27:46" x14ac:dyDescent="0.25">
      <c r="AA283" s="99">
        <v>43040</v>
      </c>
      <c r="AF283" s="75"/>
      <c r="AG283" s="76"/>
      <c r="AH283" s="178" t="s">
        <v>77</v>
      </c>
      <c r="AI283" s="46" t="str">
        <f t="shared" si="43"/>
        <v>n</v>
      </c>
      <c r="AJ283" s="178" t="s">
        <v>77</v>
      </c>
      <c r="AK283" s="181">
        <v>44354</v>
      </c>
      <c r="AL283" s="46" t="str">
        <f t="shared" si="45"/>
        <v>0</v>
      </c>
      <c r="AM283" s="46">
        <f t="shared" si="44"/>
        <v>0</v>
      </c>
      <c r="AN283" s="46">
        <v>2</v>
      </c>
      <c r="AT283" s="58">
        <v>42842</v>
      </c>
    </row>
    <row r="284" spans="27:46" x14ac:dyDescent="0.25">
      <c r="AA284" s="99">
        <v>43041</v>
      </c>
      <c r="AF284" s="73"/>
      <c r="AG284" s="74"/>
      <c r="AH284" s="178" t="s">
        <v>77</v>
      </c>
      <c r="AI284" s="46" t="str">
        <f t="shared" si="43"/>
        <v>n</v>
      </c>
      <c r="AJ284" s="178" t="s">
        <v>77</v>
      </c>
      <c r="AK284" s="180">
        <v>44643</v>
      </c>
      <c r="AL284" s="46" t="str">
        <f t="shared" si="45"/>
        <v>0</v>
      </c>
      <c r="AM284" s="46">
        <f t="shared" si="44"/>
        <v>0</v>
      </c>
      <c r="AN284" s="46">
        <v>3</v>
      </c>
      <c r="AT284" s="58">
        <v>42843</v>
      </c>
    </row>
    <row r="285" spans="27:46" x14ac:dyDescent="0.25">
      <c r="AA285" s="99">
        <v>43042</v>
      </c>
      <c r="AF285" s="75"/>
      <c r="AG285" s="76"/>
      <c r="AH285" s="178" t="s">
        <v>77</v>
      </c>
      <c r="AI285" s="46" t="str">
        <f t="shared" si="43"/>
        <v>n</v>
      </c>
      <c r="AJ285" s="178" t="s">
        <v>77</v>
      </c>
      <c r="AK285" s="180">
        <v>44643</v>
      </c>
      <c r="AL285" s="46" t="str">
        <f t="shared" si="45"/>
        <v>0</v>
      </c>
      <c r="AM285" s="46">
        <f t="shared" si="44"/>
        <v>0</v>
      </c>
      <c r="AN285" s="46">
        <v>1</v>
      </c>
      <c r="AT285" s="58">
        <v>42844</v>
      </c>
    </row>
    <row r="286" spans="27:46" x14ac:dyDescent="0.25">
      <c r="AA286" s="99">
        <v>43043</v>
      </c>
      <c r="AF286" s="73"/>
      <c r="AG286" s="74"/>
      <c r="AH286" s="178" t="s">
        <v>78</v>
      </c>
      <c r="AI286" s="46" t="str">
        <f t="shared" si="43"/>
        <v>n</v>
      </c>
      <c r="AJ286" s="178" t="s">
        <v>78</v>
      </c>
      <c r="AK286" s="181">
        <v>44354</v>
      </c>
      <c r="AL286" s="46" t="str">
        <f t="shared" si="45"/>
        <v>0</v>
      </c>
      <c r="AM286" s="46">
        <f t="shared" si="44"/>
        <v>0</v>
      </c>
      <c r="AN286" s="46">
        <v>2</v>
      </c>
      <c r="AT286" s="58">
        <v>42845</v>
      </c>
    </row>
    <row r="287" spans="27:46" x14ac:dyDescent="0.25">
      <c r="AA287" s="99">
        <v>43044</v>
      </c>
      <c r="AF287" s="75"/>
      <c r="AG287" s="76"/>
      <c r="AH287" s="178" t="s">
        <v>78</v>
      </c>
      <c r="AI287" s="46" t="str">
        <f t="shared" si="43"/>
        <v>n</v>
      </c>
      <c r="AJ287" s="178" t="s">
        <v>78</v>
      </c>
      <c r="AK287" s="180">
        <v>44644</v>
      </c>
      <c r="AL287" s="46" t="str">
        <f t="shared" si="45"/>
        <v>0</v>
      </c>
      <c r="AM287" s="46">
        <f t="shared" si="44"/>
        <v>0</v>
      </c>
      <c r="AN287" s="46">
        <v>3</v>
      </c>
      <c r="AT287" s="58">
        <v>42846</v>
      </c>
    </row>
    <row r="288" spans="27:46" x14ac:dyDescent="0.25">
      <c r="AA288" s="99">
        <v>43045</v>
      </c>
      <c r="AF288" s="73"/>
      <c r="AG288" s="74"/>
      <c r="AH288" s="178" t="s">
        <v>78</v>
      </c>
      <c r="AI288" s="46" t="str">
        <f t="shared" si="43"/>
        <v>n</v>
      </c>
      <c r="AJ288" s="178" t="s">
        <v>78</v>
      </c>
      <c r="AK288" s="180">
        <v>44644</v>
      </c>
      <c r="AL288" s="46" t="str">
        <f t="shared" si="45"/>
        <v>0</v>
      </c>
      <c r="AM288" s="46">
        <f t="shared" si="44"/>
        <v>0</v>
      </c>
      <c r="AN288" s="46">
        <v>1</v>
      </c>
      <c r="AT288" s="58">
        <v>42847</v>
      </c>
    </row>
    <row r="289" spans="27:46" x14ac:dyDescent="0.25">
      <c r="AA289" s="99">
        <v>43046</v>
      </c>
      <c r="AF289" s="75"/>
      <c r="AG289" s="76"/>
      <c r="AH289" s="178" t="s">
        <v>83</v>
      </c>
      <c r="AI289" s="46" t="str">
        <f t="shared" si="43"/>
        <v>n</v>
      </c>
      <c r="AJ289" s="178" t="s">
        <v>83</v>
      </c>
      <c r="AK289" s="181">
        <v>44239</v>
      </c>
      <c r="AL289" s="46" t="str">
        <f t="shared" si="45"/>
        <v>0</v>
      </c>
      <c r="AM289" s="46">
        <f t="shared" si="44"/>
        <v>0</v>
      </c>
      <c r="AN289" s="46">
        <v>2</v>
      </c>
      <c r="AT289" s="58">
        <v>42848</v>
      </c>
    </row>
    <row r="290" spans="27:46" x14ac:dyDescent="0.25">
      <c r="AA290" s="99">
        <v>43047</v>
      </c>
      <c r="AF290" s="73"/>
      <c r="AG290" s="74"/>
      <c r="AH290" s="178" t="s">
        <v>83</v>
      </c>
      <c r="AI290" s="46" t="str">
        <f t="shared" si="43"/>
        <v>n</v>
      </c>
      <c r="AJ290" s="178" t="s">
        <v>83</v>
      </c>
      <c r="AK290" s="180">
        <v>44645</v>
      </c>
      <c r="AL290" s="46" t="str">
        <f t="shared" si="45"/>
        <v>0</v>
      </c>
      <c r="AM290" s="46">
        <f t="shared" si="44"/>
        <v>0</v>
      </c>
      <c r="AN290" s="46">
        <v>3</v>
      </c>
      <c r="AT290" s="58">
        <v>42849</v>
      </c>
    </row>
    <row r="291" spans="27:46" x14ac:dyDescent="0.25">
      <c r="AA291" s="99">
        <v>43048</v>
      </c>
      <c r="AF291" s="75"/>
      <c r="AG291" s="76"/>
      <c r="AH291" s="178" t="s">
        <v>83</v>
      </c>
      <c r="AI291" s="46" t="str">
        <f t="shared" si="43"/>
        <v>n</v>
      </c>
      <c r="AJ291" s="178" t="s">
        <v>83</v>
      </c>
      <c r="AK291" s="180">
        <v>44645</v>
      </c>
      <c r="AL291" s="46" t="str">
        <f t="shared" si="45"/>
        <v>0</v>
      </c>
      <c r="AM291" s="46">
        <f t="shared" si="44"/>
        <v>0</v>
      </c>
      <c r="AN291" s="46">
        <v>1</v>
      </c>
      <c r="AT291" s="58">
        <v>42850</v>
      </c>
    </row>
    <row r="292" spans="27:46" x14ac:dyDescent="0.25">
      <c r="AA292" s="99">
        <v>43049</v>
      </c>
      <c r="AF292" s="73"/>
      <c r="AG292" s="74"/>
      <c r="AH292" s="178" t="s">
        <v>352</v>
      </c>
      <c r="AI292" s="46" t="str">
        <f t="shared" ref="AI292:AI355" si="46">IF(AH292 = $U$7,"y","n")</f>
        <v>n</v>
      </c>
      <c r="AJ292" s="178" t="s">
        <v>352</v>
      </c>
      <c r="AK292" s="181">
        <v>44239</v>
      </c>
      <c r="AL292" s="46" t="str">
        <f t="shared" si="45"/>
        <v>0</v>
      </c>
      <c r="AM292" s="46">
        <f t="shared" ref="AM292:AM355" si="47">VALUE(AL292)</f>
        <v>0</v>
      </c>
      <c r="AN292" s="46">
        <v>2</v>
      </c>
      <c r="AT292" s="58">
        <v>42851</v>
      </c>
    </row>
    <row r="293" spans="27:46" x14ac:dyDescent="0.25">
      <c r="AA293" s="99">
        <v>43050</v>
      </c>
      <c r="AF293" s="75"/>
      <c r="AG293" s="76"/>
      <c r="AH293" s="178" t="s">
        <v>352</v>
      </c>
      <c r="AI293" s="46" t="str">
        <f t="shared" si="46"/>
        <v>n</v>
      </c>
      <c r="AJ293" s="178" t="s">
        <v>352</v>
      </c>
      <c r="AK293" s="180">
        <v>44646</v>
      </c>
      <c r="AL293" s="46" t="str">
        <f t="shared" si="45"/>
        <v>0</v>
      </c>
      <c r="AM293" s="46">
        <f t="shared" si="47"/>
        <v>0</v>
      </c>
      <c r="AN293" s="46">
        <v>3</v>
      </c>
      <c r="AT293" s="58">
        <v>42852</v>
      </c>
    </row>
    <row r="294" spans="27:46" x14ac:dyDescent="0.25">
      <c r="AA294" s="99">
        <v>43051</v>
      </c>
      <c r="AF294" s="73"/>
      <c r="AG294" s="74"/>
      <c r="AH294" s="178" t="s">
        <v>352</v>
      </c>
      <c r="AI294" s="46" t="str">
        <f t="shared" si="46"/>
        <v>n</v>
      </c>
      <c r="AJ294" s="178" t="s">
        <v>352</v>
      </c>
      <c r="AK294" s="180">
        <v>44646</v>
      </c>
      <c r="AL294" s="46" t="str">
        <f t="shared" si="45"/>
        <v>0</v>
      </c>
      <c r="AM294" s="46">
        <f t="shared" si="47"/>
        <v>0</v>
      </c>
      <c r="AN294" s="46">
        <v>1</v>
      </c>
      <c r="AT294" s="58">
        <v>42853</v>
      </c>
    </row>
    <row r="295" spans="27:46" x14ac:dyDescent="0.25">
      <c r="AA295" s="99">
        <v>43052</v>
      </c>
      <c r="AF295" s="75"/>
      <c r="AG295" s="76"/>
      <c r="AH295" s="178" t="s">
        <v>71</v>
      </c>
      <c r="AI295" s="46" t="str">
        <f t="shared" si="46"/>
        <v>n</v>
      </c>
      <c r="AJ295" s="178" t="s">
        <v>71</v>
      </c>
      <c r="AK295" s="181">
        <v>44354</v>
      </c>
      <c r="AL295" s="46" t="str">
        <f t="shared" si="45"/>
        <v>0</v>
      </c>
      <c r="AM295" s="46">
        <f t="shared" si="47"/>
        <v>0</v>
      </c>
      <c r="AN295" s="46">
        <v>2</v>
      </c>
      <c r="AT295" s="58">
        <v>42854</v>
      </c>
    </row>
    <row r="296" spans="27:46" x14ac:dyDescent="0.25">
      <c r="AA296" s="99">
        <v>43053</v>
      </c>
      <c r="AF296" s="73"/>
      <c r="AG296" s="74"/>
      <c r="AH296" s="178" t="s">
        <v>71</v>
      </c>
      <c r="AI296" s="46" t="str">
        <f t="shared" si="46"/>
        <v>n</v>
      </c>
      <c r="AJ296" s="178" t="s">
        <v>71</v>
      </c>
      <c r="AK296" s="180">
        <v>44647</v>
      </c>
      <c r="AL296" s="46" t="str">
        <f t="shared" si="45"/>
        <v>0</v>
      </c>
      <c r="AM296" s="46">
        <f t="shared" si="47"/>
        <v>0</v>
      </c>
      <c r="AN296" s="46">
        <v>3</v>
      </c>
      <c r="AT296" s="58">
        <v>42855</v>
      </c>
    </row>
    <row r="297" spans="27:46" x14ac:dyDescent="0.25">
      <c r="AA297" s="99">
        <v>43054</v>
      </c>
      <c r="AF297" s="75"/>
      <c r="AG297" s="76"/>
      <c r="AH297" s="178" t="s">
        <v>71</v>
      </c>
      <c r="AI297" s="46" t="str">
        <f t="shared" si="46"/>
        <v>n</v>
      </c>
      <c r="AJ297" s="178" t="s">
        <v>71</v>
      </c>
      <c r="AK297" s="180">
        <v>44647</v>
      </c>
      <c r="AL297" s="46" t="str">
        <f t="shared" si="45"/>
        <v>0</v>
      </c>
      <c r="AM297" s="46">
        <f t="shared" si="47"/>
        <v>0</v>
      </c>
      <c r="AN297" s="46">
        <v>1</v>
      </c>
      <c r="AT297" s="58">
        <v>42856</v>
      </c>
    </row>
    <row r="298" spans="27:46" x14ac:dyDescent="0.25">
      <c r="AA298" s="99">
        <v>43055</v>
      </c>
      <c r="AF298" s="73"/>
      <c r="AG298" s="74"/>
      <c r="AH298" s="178" t="s">
        <v>30</v>
      </c>
      <c r="AI298" s="46" t="str">
        <f t="shared" si="46"/>
        <v>n</v>
      </c>
      <c r="AJ298" s="178" t="s">
        <v>30</v>
      </c>
      <c r="AK298" s="181">
        <v>44239</v>
      </c>
      <c r="AL298" s="46" t="str">
        <f t="shared" si="45"/>
        <v>0</v>
      </c>
      <c r="AM298" s="46">
        <f t="shared" si="47"/>
        <v>0</v>
      </c>
      <c r="AN298" s="46">
        <v>2</v>
      </c>
      <c r="AT298" s="58">
        <v>42857</v>
      </c>
    </row>
    <row r="299" spans="27:46" x14ac:dyDescent="0.25">
      <c r="AA299" s="99">
        <v>43056</v>
      </c>
      <c r="AF299" s="75"/>
      <c r="AG299" s="76"/>
      <c r="AH299" s="178" t="s">
        <v>30</v>
      </c>
      <c r="AI299" s="46" t="str">
        <f t="shared" si="46"/>
        <v>n</v>
      </c>
      <c r="AJ299" s="178" t="s">
        <v>30</v>
      </c>
      <c r="AK299" s="180">
        <v>44648</v>
      </c>
      <c r="AL299" s="46" t="str">
        <f t="shared" si="45"/>
        <v>0</v>
      </c>
      <c r="AM299" s="46">
        <f t="shared" si="47"/>
        <v>0</v>
      </c>
      <c r="AN299" s="46">
        <v>3</v>
      </c>
      <c r="AT299" s="58">
        <v>42858</v>
      </c>
    </row>
    <row r="300" spans="27:46" x14ac:dyDescent="0.25">
      <c r="AA300" s="99">
        <v>43057</v>
      </c>
      <c r="AF300" s="73"/>
      <c r="AG300" s="74"/>
      <c r="AH300" s="178" t="s">
        <v>30</v>
      </c>
      <c r="AI300" s="46" t="str">
        <f t="shared" si="46"/>
        <v>n</v>
      </c>
      <c r="AJ300" s="178" t="s">
        <v>30</v>
      </c>
      <c r="AK300" s="180">
        <v>44648</v>
      </c>
      <c r="AL300" s="46" t="str">
        <f t="shared" si="45"/>
        <v>0</v>
      </c>
      <c r="AM300" s="46">
        <f t="shared" si="47"/>
        <v>0</v>
      </c>
      <c r="AN300" s="46">
        <v>1</v>
      </c>
      <c r="AT300" s="58">
        <v>42859</v>
      </c>
    </row>
    <row r="301" spans="27:46" x14ac:dyDescent="0.25">
      <c r="AA301" s="99">
        <v>43058</v>
      </c>
      <c r="AF301" s="75"/>
      <c r="AG301" s="76"/>
      <c r="AH301" s="178" t="s">
        <v>85</v>
      </c>
      <c r="AI301" s="46" t="str">
        <f t="shared" si="46"/>
        <v>n</v>
      </c>
      <c r="AJ301" s="178" t="s">
        <v>85</v>
      </c>
      <c r="AK301" s="181">
        <v>44239</v>
      </c>
      <c r="AL301" s="46" t="str">
        <f t="shared" si="45"/>
        <v>0</v>
      </c>
      <c r="AM301" s="46">
        <f t="shared" si="47"/>
        <v>0</v>
      </c>
      <c r="AN301" s="46">
        <v>2</v>
      </c>
      <c r="AT301" s="58">
        <v>42860</v>
      </c>
    </row>
    <row r="302" spans="27:46" x14ac:dyDescent="0.25">
      <c r="AA302" s="99">
        <v>43059</v>
      </c>
      <c r="AF302" s="73"/>
      <c r="AG302" s="74"/>
      <c r="AH302" s="178" t="s">
        <v>85</v>
      </c>
      <c r="AI302" s="46" t="str">
        <f t="shared" si="46"/>
        <v>n</v>
      </c>
      <c r="AJ302" s="178" t="s">
        <v>85</v>
      </c>
      <c r="AK302" s="180">
        <v>44649</v>
      </c>
      <c r="AL302" s="46" t="str">
        <f t="shared" si="45"/>
        <v>0</v>
      </c>
      <c r="AM302" s="46">
        <f t="shared" si="47"/>
        <v>0</v>
      </c>
      <c r="AN302" s="46">
        <v>3</v>
      </c>
      <c r="AT302" s="58">
        <v>42861</v>
      </c>
    </row>
    <row r="303" spans="27:46" x14ac:dyDescent="0.25">
      <c r="AA303" s="99">
        <v>43060</v>
      </c>
      <c r="AF303" s="75"/>
      <c r="AG303" s="76"/>
      <c r="AH303" s="178" t="s">
        <v>85</v>
      </c>
      <c r="AI303" s="46" t="str">
        <f t="shared" si="46"/>
        <v>n</v>
      </c>
      <c r="AJ303" s="178" t="s">
        <v>85</v>
      </c>
      <c r="AK303" s="180">
        <v>44649</v>
      </c>
      <c r="AL303" s="46" t="str">
        <f t="shared" si="45"/>
        <v>0</v>
      </c>
      <c r="AM303" s="46">
        <f t="shared" si="47"/>
        <v>0</v>
      </c>
      <c r="AN303" s="46">
        <v>1</v>
      </c>
      <c r="AT303" s="58">
        <v>42862</v>
      </c>
    </row>
    <row r="304" spans="27:46" x14ac:dyDescent="0.25">
      <c r="AA304" s="99">
        <v>43061</v>
      </c>
      <c r="AF304" s="73"/>
      <c r="AG304" s="74"/>
      <c r="AH304" s="178" t="s">
        <v>151</v>
      </c>
      <c r="AI304" s="46" t="str">
        <f t="shared" si="46"/>
        <v>n</v>
      </c>
      <c r="AJ304" s="178" t="s">
        <v>151</v>
      </c>
      <c r="AK304" s="181">
        <v>44316</v>
      </c>
      <c r="AL304" s="46" t="str">
        <f t="shared" si="45"/>
        <v>0</v>
      </c>
      <c r="AM304" s="46">
        <f t="shared" si="47"/>
        <v>0</v>
      </c>
      <c r="AN304" s="46">
        <v>2</v>
      </c>
      <c r="AT304" s="58">
        <v>42863</v>
      </c>
    </row>
    <row r="305" spans="27:46" x14ac:dyDescent="0.25">
      <c r="AA305" s="99">
        <v>43062</v>
      </c>
      <c r="AF305" s="75"/>
      <c r="AG305" s="76"/>
      <c r="AH305" s="178" t="s">
        <v>151</v>
      </c>
      <c r="AI305" s="46" t="str">
        <f t="shared" si="46"/>
        <v>n</v>
      </c>
      <c r="AJ305" s="178" t="s">
        <v>151</v>
      </c>
      <c r="AK305" s="180">
        <v>44650</v>
      </c>
      <c r="AL305" s="46" t="str">
        <f t="shared" si="45"/>
        <v>0</v>
      </c>
      <c r="AM305" s="46">
        <f t="shared" si="47"/>
        <v>0</v>
      </c>
      <c r="AN305" s="46">
        <v>3</v>
      </c>
      <c r="AT305" s="58">
        <v>42864</v>
      </c>
    </row>
    <row r="306" spans="27:46" x14ac:dyDescent="0.25">
      <c r="AA306" s="99">
        <v>43063</v>
      </c>
      <c r="AF306" s="73"/>
      <c r="AG306" s="74"/>
      <c r="AH306" s="178" t="s">
        <v>151</v>
      </c>
      <c r="AI306" s="46" t="str">
        <f t="shared" si="46"/>
        <v>n</v>
      </c>
      <c r="AJ306" s="178" t="s">
        <v>151</v>
      </c>
      <c r="AK306" s="180">
        <v>44650</v>
      </c>
      <c r="AL306" s="46" t="str">
        <f t="shared" si="45"/>
        <v>0</v>
      </c>
      <c r="AM306" s="46">
        <f t="shared" si="47"/>
        <v>0</v>
      </c>
      <c r="AN306" s="46">
        <v>1</v>
      </c>
      <c r="AT306" s="58">
        <v>42865</v>
      </c>
    </row>
    <row r="307" spans="27:46" x14ac:dyDescent="0.25">
      <c r="AA307" s="99">
        <v>43064</v>
      </c>
      <c r="AF307" s="75"/>
      <c r="AG307" s="76"/>
      <c r="AH307" s="178" t="s">
        <v>110</v>
      </c>
      <c r="AI307" s="46" t="str">
        <f t="shared" si="46"/>
        <v>n</v>
      </c>
      <c r="AJ307" s="178" t="s">
        <v>110</v>
      </c>
      <c r="AK307" s="181">
        <v>44239</v>
      </c>
      <c r="AL307" s="46" t="str">
        <f t="shared" si="45"/>
        <v>0</v>
      </c>
      <c r="AM307" s="46">
        <f t="shared" si="47"/>
        <v>0</v>
      </c>
      <c r="AN307" s="46">
        <v>2</v>
      </c>
      <c r="AT307" s="58">
        <v>42866</v>
      </c>
    </row>
    <row r="308" spans="27:46" x14ac:dyDescent="0.25">
      <c r="AA308" s="99">
        <v>43065</v>
      </c>
      <c r="AF308" s="73"/>
      <c r="AG308" s="74"/>
      <c r="AH308" s="178" t="s">
        <v>110</v>
      </c>
      <c r="AI308" s="46" t="str">
        <f t="shared" si="46"/>
        <v>n</v>
      </c>
      <c r="AJ308" s="178" t="s">
        <v>110</v>
      </c>
      <c r="AK308" s="180">
        <v>44651</v>
      </c>
      <c r="AL308" s="46" t="str">
        <f t="shared" si="45"/>
        <v>0</v>
      </c>
      <c r="AM308" s="46">
        <f t="shared" si="47"/>
        <v>0</v>
      </c>
      <c r="AN308" s="46">
        <v>3</v>
      </c>
      <c r="AT308" s="58">
        <v>42867</v>
      </c>
    </row>
    <row r="309" spans="27:46" x14ac:dyDescent="0.25">
      <c r="AA309" s="99">
        <v>43066</v>
      </c>
      <c r="AF309" s="75"/>
      <c r="AG309" s="76"/>
      <c r="AH309" s="178" t="s">
        <v>110</v>
      </c>
      <c r="AI309" s="46" t="str">
        <f t="shared" si="46"/>
        <v>n</v>
      </c>
      <c r="AJ309" s="178" t="s">
        <v>110</v>
      </c>
      <c r="AK309" s="180">
        <v>44651</v>
      </c>
      <c r="AL309" s="46" t="str">
        <f t="shared" si="45"/>
        <v>0</v>
      </c>
      <c r="AM309" s="46">
        <f t="shared" si="47"/>
        <v>0</v>
      </c>
      <c r="AN309" s="46">
        <v>1</v>
      </c>
      <c r="AT309" s="58">
        <v>42868</v>
      </c>
    </row>
    <row r="310" spans="27:46" x14ac:dyDescent="0.25">
      <c r="AA310" s="99">
        <v>43067</v>
      </c>
      <c r="AF310" s="73"/>
      <c r="AG310" s="74"/>
      <c r="AH310" s="178" t="s">
        <v>141</v>
      </c>
      <c r="AI310" s="46" t="str">
        <f t="shared" si="46"/>
        <v>n</v>
      </c>
      <c r="AJ310" s="178" t="s">
        <v>141</v>
      </c>
      <c r="AK310" s="181">
        <v>44239</v>
      </c>
      <c r="AL310" s="46" t="str">
        <f t="shared" si="45"/>
        <v>0</v>
      </c>
      <c r="AM310" s="46">
        <f t="shared" si="47"/>
        <v>0</v>
      </c>
      <c r="AN310" s="46">
        <v>2</v>
      </c>
      <c r="AT310" s="58">
        <v>42869</v>
      </c>
    </row>
    <row r="311" spans="27:46" x14ac:dyDescent="0.25">
      <c r="AA311" s="99">
        <v>43068</v>
      </c>
      <c r="AF311" s="75"/>
      <c r="AG311" s="76"/>
      <c r="AH311" s="178" t="s">
        <v>141</v>
      </c>
      <c r="AI311" s="46" t="str">
        <f t="shared" si="46"/>
        <v>n</v>
      </c>
      <c r="AJ311" s="178" t="s">
        <v>141</v>
      </c>
      <c r="AK311" s="180">
        <v>44652</v>
      </c>
      <c r="AL311" s="46" t="str">
        <f t="shared" si="45"/>
        <v>0</v>
      </c>
      <c r="AM311" s="46">
        <f t="shared" si="47"/>
        <v>0</v>
      </c>
      <c r="AN311" s="46">
        <v>3</v>
      </c>
      <c r="AT311" s="58">
        <v>42870</v>
      </c>
    </row>
    <row r="312" spans="27:46" x14ac:dyDescent="0.25">
      <c r="AA312" s="99">
        <v>43069</v>
      </c>
      <c r="AF312" s="73"/>
      <c r="AG312" s="74"/>
      <c r="AH312" s="178" t="s">
        <v>141</v>
      </c>
      <c r="AI312" s="46" t="str">
        <f t="shared" si="46"/>
        <v>n</v>
      </c>
      <c r="AJ312" s="178" t="s">
        <v>141</v>
      </c>
      <c r="AK312" s="180">
        <v>44652</v>
      </c>
      <c r="AL312" s="46" t="str">
        <f t="shared" si="45"/>
        <v>0</v>
      </c>
      <c r="AM312" s="46">
        <f t="shared" si="47"/>
        <v>0</v>
      </c>
      <c r="AN312" s="46">
        <v>1</v>
      </c>
      <c r="AT312" s="58">
        <v>42871</v>
      </c>
    </row>
    <row r="313" spans="27:46" x14ac:dyDescent="0.25">
      <c r="AA313" s="99">
        <v>43070</v>
      </c>
      <c r="AF313" s="75"/>
      <c r="AG313" s="76"/>
      <c r="AH313" s="178" t="s">
        <v>86</v>
      </c>
      <c r="AI313" s="46" t="str">
        <f t="shared" si="46"/>
        <v>n</v>
      </c>
      <c r="AJ313" s="178" t="s">
        <v>86</v>
      </c>
      <c r="AK313" s="181">
        <v>44239</v>
      </c>
      <c r="AL313" s="46" t="str">
        <f t="shared" si="45"/>
        <v>0</v>
      </c>
      <c r="AM313" s="46">
        <f t="shared" si="47"/>
        <v>0</v>
      </c>
      <c r="AN313" s="46">
        <v>2</v>
      </c>
      <c r="AT313" s="58">
        <v>42872</v>
      </c>
    </row>
    <row r="314" spans="27:46" x14ac:dyDescent="0.25">
      <c r="AA314" s="99">
        <v>43071</v>
      </c>
      <c r="AF314" s="73"/>
      <c r="AG314" s="74"/>
      <c r="AH314" s="178" t="s">
        <v>86</v>
      </c>
      <c r="AI314" s="46" t="str">
        <f t="shared" si="46"/>
        <v>n</v>
      </c>
      <c r="AJ314" s="178" t="s">
        <v>86</v>
      </c>
      <c r="AK314" s="180">
        <v>44653</v>
      </c>
      <c r="AL314" s="46" t="str">
        <f t="shared" si="45"/>
        <v>0</v>
      </c>
      <c r="AM314" s="46">
        <f t="shared" si="47"/>
        <v>0</v>
      </c>
      <c r="AN314" s="46">
        <v>3</v>
      </c>
      <c r="AT314" s="58">
        <v>42873</v>
      </c>
    </row>
    <row r="315" spans="27:46" x14ac:dyDescent="0.25">
      <c r="AA315" s="99">
        <v>43072</v>
      </c>
      <c r="AF315" s="75"/>
      <c r="AG315" s="76"/>
      <c r="AH315" s="178" t="s">
        <v>86</v>
      </c>
      <c r="AI315" s="46" t="str">
        <f t="shared" si="46"/>
        <v>n</v>
      </c>
      <c r="AJ315" s="178" t="s">
        <v>86</v>
      </c>
      <c r="AK315" s="180">
        <v>44653</v>
      </c>
      <c r="AL315" s="46" t="str">
        <f t="shared" si="45"/>
        <v>0</v>
      </c>
      <c r="AM315" s="46">
        <f t="shared" si="47"/>
        <v>0</v>
      </c>
      <c r="AN315" s="46">
        <v>1</v>
      </c>
      <c r="AT315" s="58">
        <v>42874</v>
      </c>
    </row>
    <row r="316" spans="27:46" x14ac:dyDescent="0.25">
      <c r="AA316" s="99">
        <v>43073</v>
      </c>
      <c r="AF316" s="73"/>
      <c r="AG316" s="74"/>
      <c r="AH316" s="178" t="s">
        <v>142</v>
      </c>
      <c r="AI316" s="46" t="str">
        <f t="shared" si="46"/>
        <v>n</v>
      </c>
      <c r="AJ316" s="178" t="s">
        <v>142</v>
      </c>
      <c r="AK316" s="181">
        <v>44239</v>
      </c>
      <c r="AL316" s="46" t="str">
        <f t="shared" si="45"/>
        <v>0</v>
      </c>
      <c r="AM316" s="46">
        <f t="shared" si="47"/>
        <v>0</v>
      </c>
      <c r="AN316" s="46">
        <v>2</v>
      </c>
      <c r="AT316" s="58">
        <v>42875</v>
      </c>
    </row>
    <row r="317" spans="27:46" x14ac:dyDescent="0.25">
      <c r="AA317" s="99">
        <v>43074</v>
      </c>
      <c r="AF317" s="75"/>
      <c r="AG317" s="76"/>
      <c r="AH317" s="178" t="s">
        <v>142</v>
      </c>
      <c r="AI317" s="46" t="str">
        <f t="shared" si="46"/>
        <v>n</v>
      </c>
      <c r="AJ317" s="178" t="s">
        <v>142</v>
      </c>
      <c r="AK317" s="180">
        <v>44654</v>
      </c>
      <c r="AL317" s="46" t="str">
        <f t="shared" si="45"/>
        <v>0</v>
      </c>
      <c r="AM317" s="46">
        <f t="shared" si="47"/>
        <v>0</v>
      </c>
      <c r="AN317" s="46">
        <v>3</v>
      </c>
      <c r="AT317" s="58">
        <v>42876</v>
      </c>
    </row>
    <row r="318" spans="27:46" x14ac:dyDescent="0.25">
      <c r="AA318" s="99">
        <v>43075</v>
      </c>
      <c r="AF318" s="73"/>
      <c r="AG318" s="74"/>
      <c r="AH318" s="178" t="s">
        <v>142</v>
      </c>
      <c r="AI318" s="46" t="str">
        <f t="shared" si="46"/>
        <v>n</v>
      </c>
      <c r="AJ318" s="178" t="s">
        <v>142</v>
      </c>
      <c r="AK318" s="180">
        <v>44654</v>
      </c>
      <c r="AL318" s="46" t="str">
        <f t="shared" si="45"/>
        <v>0</v>
      </c>
      <c r="AM318" s="46">
        <f t="shared" si="47"/>
        <v>0</v>
      </c>
      <c r="AN318" s="46">
        <v>1</v>
      </c>
      <c r="AT318" s="58">
        <v>42877</v>
      </c>
    </row>
    <row r="319" spans="27:46" x14ac:dyDescent="0.25">
      <c r="AA319" s="99">
        <v>43076</v>
      </c>
      <c r="AF319" s="75"/>
      <c r="AG319" s="76"/>
      <c r="AH319" s="178" t="s">
        <v>72</v>
      </c>
      <c r="AI319" s="46" t="str">
        <f t="shared" si="46"/>
        <v>n</v>
      </c>
      <c r="AJ319" s="178" t="s">
        <v>72</v>
      </c>
      <c r="AK319" s="181">
        <v>44354</v>
      </c>
      <c r="AL319" s="46" t="str">
        <f t="shared" si="45"/>
        <v>0</v>
      </c>
      <c r="AM319" s="46">
        <f t="shared" si="47"/>
        <v>0</v>
      </c>
      <c r="AN319" s="46">
        <v>2</v>
      </c>
      <c r="AT319" s="58">
        <v>42878</v>
      </c>
    </row>
    <row r="320" spans="27:46" x14ac:dyDescent="0.25">
      <c r="AA320" s="99">
        <v>43077</v>
      </c>
      <c r="AF320" s="73"/>
      <c r="AG320" s="74"/>
      <c r="AH320" s="178" t="s">
        <v>72</v>
      </c>
      <c r="AI320" s="46" t="str">
        <f t="shared" si="46"/>
        <v>n</v>
      </c>
      <c r="AJ320" s="178" t="s">
        <v>72</v>
      </c>
      <c r="AK320" s="180">
        <v>44655</v>
      </c>
      <c r="AL320" s="46" t="str">
        <f t="shared" si="45"/>
        <v>0</v>
      </c>
      <c r="AM320" s="46">
        <f t="shared" si="47"/>
        <v>0</v>
      </c>
      <c r="AN320" s="46">
        <v>3</v>
      </c>
      <c r="AT320" s="58">
        <v>42879</v>
      </c>
    </row>
    <row r="321" spans="27:46" x14ac:dyDescent="0.25">
      <c r="AA321" s="99">
        <v>43078</v>
      </c>
      <c r="AF321" s="75"/>
      <c r="AG321" s="76"/>
      <c r="AH321" s="178" t="s">
        <v>72</v>
      </c>
      <c r="AI321" s="46" t="str">
        <f t="shared" si="46"/>
        <v>n</v>
      </c>
      <c r="AJ321" s="178" t="s">
        <v>72</v>
      </c>
      <c r="AK321" s="180">
        <v>44655</v>
      </c>
      <c r="AL321" s="46" t="str">
        <f t="shared" si="45"/>
        <v>0</v>
      </c>
      <c r="AM321" s="46">
        <f t="shared" si="47"/>
        <v>0</v>
      </c>
      <c r="AN321" s="46">
        <v>1</v>
      </c>
      <c r="AT321" s="58">
        <v>42880</v>
      </c>
    </row>
    <row r="322" spans="27:46" x14ac:dyDescent="0.25">
      <c r="AA322" s="99">
        <v>43079</v>
      </c>
      <c r="AF322" s="73"/>
      <c r="AG322" s="74"/>
      <c r="AH322" s="178" t="s">
        <v>90</v>
      </c>
      <c r="AI322" s="46" t="str">
        <f t="shared" si="46"/>
        <v>n</v>
      </c>
      <c r="AJ322" s="178" t="s">
        <v>90</v>
      </c>
      <c r="AK322" s="181">
        <v>44239</v>
      </c>
      <c r="AL322" s="46" t="str">
        <f t="shared" si="45"/>
        <v>0</v>
      </c>
      <c r="AM322" s="46">
        <f t="shared" si="47"/>
        <v>0</v>
      </c>
      <c r="AN322" s="46">
        <v>2</v>
      </c>
      <c r="AT322" s="58">
        <v>42881</v>
      </c>
    </row>
    <row r="323" spans="27:46" x14ac:dyDescent="0.25">
      <c r="AA323" s="99">
        <v>43080</v>
      </c>
      <c r="AF323" s="75"/>
      <c r="AG323" s="76"/>
      <c r="AH323" s="178" t="s">
        <v>90</v>
      </c>
      <c r="AI323" s="46" t="str">
        <f t="shared" si="46"/>
        <v>n</v>
      </c>
      <c r="AJ323" s="178" t="s">
        <v>90</v>
      </c>
      <c r="AK323" s="180">
        <v>44656</v>
      </c>
      <c r="AL323" s="46" t="str">
        <f t="shared" si="45"/>
        <v>0</v>
      </c>
      <c r="AM323" s="46">
        <f t="shared" si="47"/>
        <v>0</v>
      </c>
      <c r="AN323" s="46">
        <v>3</v>
      </c>
      <c r="AT323" s="58">
        <v>42882</v>
      </c>
    </row>
    <row r="324" spans="27:46" x14ac:dyDescent="0.25">
      <c r="AA324" s="99">
        <v>43081</v>
      </c>
      <c r="AF324" s="73"/>
      <c r="AG324" s="74"/>
      <c r="AH324" s="178" t="s">
        <v>90</v>
      </c>
      <c r="AI324" s="46" t="str">
        <f t="shared" si="46"/>
        <v>n</v>
      </c>
      <c r="AJ324" s="178" t="s">
        <v>90</v>
      </c>
      <c r="AK324" s="180">
        <v>44656</v>
      </c>
      <c r="AL324" s="46" t="str">
        <f t="shared" si="45"/>
        <v>0</v>
      </c>
      <c r="AM324" s="46">
        <f t="shared" si="47"/>
        <v>0</v>
      </c>
      <c r="AN324" s="46">
        <v>1</v>
      </c>
      <c r="AT324" s="58">
        <v>42883</v>
      </c>
    </row>
    <row r="325" spans="27:46" x14ac:dyDescent="0.25">
      <c r="AA325" s="99">
        <v>43082</v>
      </c>
      <c r="AF325" s="75"/>
      <c r="AG325" s="76"/>
      <c r="AH325" s="178" t="s">
        <v>57</v>
      </c>
      <c r="AI325" s="46" t="str">
        <f t="shared" si="46"/>
        <v>n</v>
      </c>
      <c r="AJ325" s="178" t="s">
        <v>57</v>
      </c>
      <c r="AK325" s="180">
        <v>44239</v>
      </c>
      <c r="AL325" s="46" t="str">
        <f t="shared" si="45"/>
        <v>0</v>
      </c>
      <c r="AM325" s="46">
        <f t="shared" si="47"/>
        <v>0</v>
      </c>
      <c r="AN325" s="46">
        <v>2</v>
      </c>
      <c r="AT325" s="58">
        <v>42884</v>
      </c>
    </row>
    <row r="326" spans="27:46" x14ac:dyDescent="0.25">
      <c r="AA326" s="99">
        <v>43083</v>
      </c>
      <c r="AF326" s="73"/>
      <c r="AG326" s="74"/>
      <c r="AH326" s="178" t="s">
        <v>57</v>
      </c>
      <c r="AI326" s="46" t="str">
        <f t="shared" si="46"/>
        <v>n</v>
      </c>
      <c r="AJ326" s="178" t="s">
        <v>57</v>
      </c>
      <c r="AK326" s="180">
        <v>44657</v>
      </c>
      <c r="AL326" s="46" t="str">
        <f t="shared" si="45"/>
        <v>0</v>
      </c>
      <c r="AM326" s="46">
        <f t="shared" si="47"/>
        <v>0</v>
      </c>
      <c r="AN326" s="46">
        <v>3</v>
      </c>
      <c r="AT326" s="58">
        <v>42885</v>
      </c>
    </row>
    <row r="327" spans="27:46" x14ac:dyDescent="0.25">
      <c r="AA327" s="99">
        <v>43084</v>
      </c>
      <c r="AF327" s="75"/>
      <c r="AG327" s="76"/>
      <c r="AH327" s="178" t="s">
        <v>57</v>
      </c>
      <c r="AI327" s="46" t="str">
        <f t="shared" si="46"/>
        <v>n</v>
      </c>
      <c r="AJ327" s="178" t="s">
        <v>57</v>
      </c>
      <c r="AK327" s="180">
        <v>44657</v>
      </c>
      <c r="AL327" s="46" t="str">
        <f t="shared" si="45"/>
        <v>0</v>
      </c>
      <c r="AM327" s="46">
        <f t="shared" si="47"/>
        <v>0</v>
      </c>
      <c r="AN327" s="46">
        <v>1</v>
      </c>
      <c r="AT327" s="58">
        <v>42886</v>
      </c>
    </row>
    <row r="328" spans="27:46" x14ac:dyDescent="0.25">
      <c r="AA328" s="99">
        <v>43085</v>
      </c>
      <c r="AF328" s="73"/>
      <c r="AG328" s="74"/>
      <c r="AH328" s="178" t="s">
        <v>31</v>
      </c>
      <c r="AI328" s="46" t="str">
        <f t="shared" si="46"/>
        <v>n</v>
      </c>
      <c r="AJ328" s="178" t="s">
        <v>31</v>
      </c>
      <c r="AK328" s="181">
        <v>44239</v>
      </c>
      <c r="AL328" s="46" t="str">
        <f t="shared" si="45"/>
        <v>0</v>
      </c>
      <c r="AM328" s="46">
        <f t="shared" si="47"/>
        <v>0</v>
      </c>
      <c r="AN328" s="46">
        <v>2</v>
      </c>
      <c r="AT328" s="58">
        <v>42887</v>
      </c>
    </row>
    <row r="329" spans="27:46" x14ac:dyDescent="0.25">
      <c r="AA329" s="99">
        <v>43086</v>
      </c>
      <c r="AF329" s="75"/>
      <c r="AG329" s="76"/>
      <c r="AH329" s="178" t="s">
        <v>31</v>
      </c>
      <c r="AI329" s="46" t="str">
        <f t="shared" si="46"/>
        <v>n</v>
      </c>
      <c r="AJ329" s="178" t="s">
        <v>31</v>
      </c>
      <c r="AK329" s="180">
        <v>44658</v>
      </c>
      <c r="AL329" s="46" t="str">
        <f t="shared" si="45"/>
        <v>0</v>
      </c>
      <c r="AM329" s="46">
        <f t="shared" si="47"/>
        <v>0</v>
      </c>
      <c r="AN329" s="46">
        <v>3</v>
      </c>
      <c r="AT329" s="58">
        <v>42888</v>
      </c>
    </row>
    <row r="330" spans="27:46" x14ac:dyDescent="0.25">
      <c r="AA330" s="99">
        <v>43087</v>
      </c>
      <c r="AF330" s="73"/>
      <c r="AG330" s="74"/>
      <c r="AH330" s="178" t="s">
        <v>31</v>
      </c>
      <c r="AI330" s="46" t="str">
        <f t="shared" si="46"/>
        <v>n</v>
      </c>
      <c r="AJ330" s="178" t="s">
        <v>31</v>
      </c>
      <c r="AK330" s="180">
        <v>44658</v>
      </c>
      <c r="AL330" s="46" t="str">
        <f t="shared" si="45"/>
        <v>0</v>
      </c>
      <c r="AM330" s="46">
        <f t="shared" si="47"/>
        <v>0</v>
      </c>
      <c r="AN330" s="46">
        <v>1</v>
      </c>
      <c r="AT330" s="58">
        <v>42889</v>
      </c>
    </row>
    <row r="331" spans="27:46" x14ac:dyDescent="0.25">
      <c r="AA331" s="99">
        <v>43088</v>
      </c>
      <c r="AF331" s="75"/>
      <c r="AG331" s="76"/>
      <c r="AH331" s="178" t="s">
        <v>99</v>
      </c>
      <c r="AI331" s="46" t="str">
        <f t="shared" si="46"/>
        <v>n</v>
      </c>
      <c r="AJ331" s="178" t="s">
        <v>99</v>
      </c>
      <c r="AK331" s="181">
        <v>44354</v>
      </c>
      <c r="AL331" s="46" t="str">
        <f t="shared" si="45"/>
        <v>0</v>
      </c>
      <c r="AM331" s="46">
        <f t="shared" si="47"/>
        <v>0</v>
      </c>
      <c r="AN331" s="46">
        <v>2</v>
      </c>
      <c r="AT331" s="58">
        <v>42890</v>
      </c>
    </row>
    <row r="332" spans="27:46" x14ac:dyDescent="0.25">
      <c r="AA332" s="99">
        <v>43089</v>
      </c>
      <c r="AF332" s="73"/>
      <c r="AG332" s="74"/>
      <c r="AH332" s="178" t="s">
        <v>99</v>
      </c>
      <c r="AI332" s="46" t="str">
        <f t="shared" si="46"/>
        <v>n</v>
      </c>
      <c r="AJ332" s="178" t="s">
        <v>99</v>
      </c>
      <c r="AK332" s="180">
        <v>44659</v>
      </c>
      <c r="AL332" s="46" t="str">
        <f t="shared" si="45"/>
        <v>0</v>
      </c>
      <c r="AM332" s="46">
        <f t="shared" si="47"/>
        <v>0</v>
      </c>
      <c r="AN332" s="46">
        <v>3</v>
      </c>
      <c r="AT332" s="58">
        <v>42891</v>
      </c>
    </row>
    <row r="333" spans="27:46" x14ac:dyDescent="0.25">
      <c r="AA333" s="99">
        <v>43090</v>
      </c>
      <c r="AF333" s="75"/>
      <c r="AG333" s="76"/>
      <c r="AH333" s="178" t="s">
        <v>99</v>
      </c>
      <c r="AI333" s="46" t="str">
        <f t="shared" si="46"/>
        <v>n</v>
      </c>
      <c r="AJ333" s="178" t="s">
        <v>99</v>
      </c>
      <c r="AK333" s="180">
        <v>44659</v>
      </c>
      <c r="AL333" s="46" t="str">
        <f t="shared" si="45"/>
        <v>0</v>
      </c>
      <c r="AM333" s="46">
        <f t="shared" si="47"/>
        <v>0</v>
      </c>
      <c r="AN333" s="46">
        <v>1</v>
      </c>
      <c r="AT333" s="58">
        <v>42892</v>
      </c>
    </row>
    <row r="334" spans="27:46" x14ac:dyDescent="0.25">
      <c r="AA334" s="99">
        <v>43091</v>
      </c>
      <c r="AF334" s="73"/>
      <c r="AG334" s="74"/>
      <c r="AH334" s="178" t="s">
        <v>124</v>
      </c>
      <c r="AI334" s="46" t="str">
        <f t="shared" si="46"/>
        <v>n</v>
      </c>
      <c r="AJ334" s="178" t="s">
        <v>124</v>
      </c>
      <c r="AK334" s="181">
        <v>44239</v>
      </c>
      <c r="AL334" s="46" t="str">
        <f t="shared" si="45"/>
        <v>0</v>
      </c>
      <c r="AM334" s="46">
        <f t="shared" si="47"/>
        <v>0</v>
      </c>
      <c r="AN334" s="46">
        <v>2</v>
      </c>
      <c r="AT334" s="58">
        <v>42893</v>
      </c>
    </row>
    <row r="335" spans="27:46" x14ac:dyDescent="0.25">
      <c r="AA335" s="99">
        <v>43092</v>
      </c>
      <c r="AF335" s="75"/>
      <c r="AG335" s="76"/>
      <c r="AH335" s="178" t="s">
        <v>124</v>
      </c>
      <c r="AI335" s="46" t="str">
        <f t="shared" si="46"/>
        <v>n</v>
      </c>
      <c r="AJ335" s="178" t="s">
        <v>124</v>
      </c>
      <c r="AK335" s="180">
        <v>44660</v>
      </c>
      <c r="AL335" s="46" t="str">
        <f t="shared" si="45"/>
        <v>0</v>
      </c>
      <c r="AM335" s="46">
        <f t="shared" si="47"/>
        <v>0</v>
      </c>
      <c r="AN335" s="46">
        <v>3</v>
      </c>
      <c r="AT335" s="58">
        <v>42894</v>
      </c>
    </row>
    <row r="336" spans="27:46" x14ac:dyDescent="0.25">
      <c r="AA336" s="99">
        <v>43093</v>
      </c>
      <c r="AF336" s="73"/>
      <c r="AG336" s="74"/>
      <c r="AH336" s="178" t="s">
        <v>124</v>
      </c>
      <c r="AI336" s="46" t="str">
        <f t="shared" si="46"/>
        <v>n</v>
      </c>
      <c r="AJ336" s="178" t="s">
        <v>124</v>
      </c>
      <c r="AK336" s="180">
        <v>44660</v>
      </c>
      <c r="AL336" s="46" t="str">
        <f t="shared" si="45"/>
        <v>0</v>
      </c>
      <c r="AM336" s="46">
        <f t="shared" si="47"/>
        <v>0</v>
      </c>
      <c r="AN336" s="46">
        <v>1</v>
      </c>
      <c r="AT336" s="58">
        <v>42895</v>
      </c>
    </row>
    <row r="337" spans="27:46" x14ac:dyDescent="0.25">
      <c r="AA337" s="99">
        <v>43094</v>
      </c>
      <c r="AF337" s="75"/>
      <c r="AG337" s="76"/>
      <c r="AH337" s="178" t="s">
        <v>111</v>
      </c>
      <c r="AI337" s="46" t="str">
        <f t="shared" si="46"/>
        <v>n</v>
      </c>
      <c r="AJ337" s="178" t="s">
        <v>111</v>
      </c>
      <c r="AK337" s="181">
        <v>44239</v>
      </c>
      <c r="AL337" s="46" t="str">
        <f t="shared" si="45"/>
        <v>0</v>
      </c>
      <c r="AM337" s="46">
        <f t="shared" si="47"/>
        <v>0</v>
      </c>
      <c r="AN337" s="46">
        <v>2</v>
      </c>
      <c r="AT337" s="58">
        <v>42896</v>
      </c>
    </row>
    <row r="338" spans="27:46" x14ac:dyDescent="0.25">
      <c r="AA338" s="99">
        <v>43095</v>
      </c>
      <c r="AF338" s="73"/>
      <c r="AG338" s="74"/>
      <c r="AH338" s="178" t="s">
        <v>111</v>
      </c>
      <c r="AI338" s="46" t="str">
        <f t="shared" si="46"/>
        <v>n</v>
      </c>
      <c r="AJ338" s="178" t="s">
        <v>111</v>
      </c>
      <c r="AK338" s="180">
        <v>44661</v>
      </c>
      <c r="AL338" s="46" t="str">
        <f t="shared" si="45"/>
        <v>0</v>
      </c>
      <c r="AM338" s="46">
        <f t="shared" si="47"/>
        <v>0</v>
      </c>
      <c r="AN338" s="46">
        <v>3</v>
      </c>
      <c r="AT338" s="58">
        <v>42897</v>
      </c>
    </row>
    <row r="339" spans="27:46" x14ac:dyDescent="0.25">
      <c r="AA339" s="99">
        <v>43096</v>
      </c>
      <c r="AF339" s="75"/>
      <c r="AG339" s="76"/>
      <c r="AH339" s="178" t="s">
        <v>111</v>
      </c>
      <c r="AI339" s="46" t="str">
        <f t="shared" si="46"/>
        <v>n</v>
      </c>
      <c r="AJ339" s="178" t="s">
        <v>111</v>
      </c>
      <c r="AK339" s="180">
        <v>44661</v>
      </c>
      <c r="AL339" s="46" t="str">
        <f t="shared" si="45"/>
        <v>0</v>
      </c>
      <c r="AM339" s="46">
        <f t="shared" si="47"/>
        <v>0</v>
      </c>
      <c r="AN339" s="46">
        <v>1</v>
      </c>
      <c r="AT339" s="58">
        <v>42898</v>
      </c>
    </row>
    <row r="340" spans="27:46" x14ac:dyDescent="0.25">
      <c r="AA340" s="99">
        <v>43097</v>
      </c>
      <c r="AF340" s="73"/>
      <c r="AG340" s="74"/>
      <c r="AH340" s="178" t="s">
        <v>32</v>
      </c>
      <c r="AI340" s="46" t="str">
        <f t="shared" si="46"/>
        <v>n</v>
      </c>
      <c r="AJ340" s="178" t="s">
        <v>32</v>
      </c>
      <c r="AK340" s="181">
        <v>44239</v>
      </c>
      <c r="AL340" s="46" t="str">
        <f t="shared" ref="AL340:AL403" si="48">IF(AH340&lt;&gt;$U$7,"0",IF(AK340&lt;$Z$39,"0",IF(AK340&lt;$Z$40,"1","0")))</f>
        <v>0</v>
      </c>
      <c r="AM340" s="46">
        <f t="shared" si="47"/>
        <v>0</v>
      </c>
      <c r="AN340" s="46">
        <v>2</v>
      </c>
      <c r="AT340" s="58">
        <v>42899</v>
      </c>
    </row>
    <row r="341" spans="27:46" x14ac:dyDescent="0.25">
      <c r="AA341" s="99">
        <v>43098</v>
      </c>
      <c r="AF341" s="75"/>
      <c r="AG341" s="76"/>
      <c r="AH341" s="178" t="s">
        <v>32</v>
      </c>
      <c r="AI341" s="46" t="str">
        <f t="shared" si="46"/>
        <v>n</v>
      </c>
      <c r="AJ341" s="178" t="s">
        <v>32</v>
      </c>
      <c r="AK341" s="180">
        <v>44662</v>
      </c>
      <c r="AL341" s="46" t="str">
        <f t="shared" si="48"/>
        <v>0</v>
      </c>
      <c r="AM341" s="46">
        <f t="shared" si="47"/>
        <v>0</v>
      </c>
      <c r="AN341" s="46">
        <v>3</v>
      </c>
      <c r="AT341" s="58">
        <v>42900</v>
      </c>
    </row>
    <row r="342" spans="27:46" x14ac:dyDescent="0.25">
      <c r="AA342" s="99">
        <v>43099</v>
      </c>
      <c r="AF342" s="73"/>
      <c r="AG342" s="74"/>
      <c r="AH342" s="178" t="s">
        <v>32</v>
      </c>
      <c r="AI342" s="46" t="str">
        <f t="shared" si="46"/>
        <v>n</v>
      </c>
      <c r="AJ342" s="178" t="s">
        <v>32</v>
      </c>
      <c r="AK342" s="180">
        <v>44662</v>
      </c>
      <c r="AL342" s="46" t="str">
        <f t="shared" si="48"/>
        <v>0</v>
      </c>
      <c r="AM342" s="46">
        <f t="shared" si="47"/>
        <v>0</v>
      </c>
      <c r="AN342" s="46">
        <v>1</v>
      </c>
      <c r="AT342" s="58">
        <v>42901</v>
      </c>
    </row>
    <row r="343" spans="27:46" x14ac:dyDescent="0.25">
      <c r="AA343" s="99">
        <v>43100</v>
      </c>
      <c r="AF343" s="75"/>
      <c r="AG343" s="76"/>
      <c r="AH343" s="178" t="s">
        <v>353</v>
      </c>
      <c r="AI343" s="46" t="str">
        <f t="shared" si="46"/>
        <v>n</v>
      </c>
      <c r="AJ343" s="178" t="s">
        <v>353</v>
      </c>
      <c r="AK343" s="181">
        <v>44354</v>
      </c>
      <c r="AL343" s="46" t="str">
        <f t="shared" si="48"/>
        <v>0</v>
      </c>
      <c r="AM343" s="46">
        <f t="shared" si="47"/>
        <v>0</v>
      </c>
      <c r="AN343" s="46">
        <v>2</v>
      </c>
      <c r="AT343" s="58">
        <v>42902</v>
      </c>
    </row>
    <row r="344" spans="27:46" x14ac:dyDescent="0.25">
      <c r="AA344" s="99">
        <v>43101</v>
      </c>
      <c r="AF344" s="73"/>
      <c r="AG344" s="74"/>
      <c r="AH344" s="178" t="s">
        <v>353</v>
      </c>
      <c r="AI344" s="46" t="str">
        <f t="shared" si="46"/>
        <v>n</v>
      </c>
      <c r="AJ344" s="178" t="s">
        <v>353</v>
      </c>
      <c r="AK344" s="180">
        <v>44663</v>
      </c>
      <c r="AL344" s="46" t="str">
        <f t="shared" si="48"/>
        <v>0</v>
      </c>
      <c r="AM344" s="46">
        <f t="shared" si="47"/>
        <v>0</v>
      </c>
      <c r="AN344" s="46">
        <v>3</v>
      </c>
      <c r="AT344" s="58">
        <v>42903</v>
      </c>
    </row>
    <row r="345" spans="27:46" x14ac:dyDescent="0.25">
      <c r="AA345" s="99">
        <v>43102</v>
      </c>
      <c r="AF345" s="75"/>
      <c r="AG345" s="76"/>
      <c r="AH345" s="178" t="s">
        <v>353</v>
      </c>
      <c r="AI345" s="46" t="str">
        <f t="shared" si="46"/>
        <v>n</v>
      </c>
      <c r="AJ345" s="178" t="s">
        <v>353</v>
      </c>
      <c r="AK345" s="180">
        <v>44663</v>
      </c>
      <c r="AL345" s="46" t="str">
        <f t="shared" si="48"/>
        <v>0</v>
      </c>
      <c r="AM345" s="46">
        <f t="shared" si="47"/>
        <v>0</v>
      </c>
      <c r="AN345" s="46">
        <v>1</v>
      </c>
      <c r="AT345" s="58">
        <v>42904</v>
      </c>
    </row>
    <row r="346" spans="27:46" x14ac:dyDescent="0.25">
      <c r="AA346" s="99">
        <v>43103</v>
      </c>
      <c r="AF346" s="73"/>
      <c r="AG346" s="74"/>
      <c r="AH346" s="178" t="s">
        <v>91</v>
      </c>
      <c r="AI346" s="46" t="str">
        <f t="shared" si="46"/>
        <v>n</v>
      </c>
      <c r="AJ346" s="178" t="s">
        <v>91</v>
      </c>
      <c r="AK346" s="181">
        <v>44239</v>
      </c>
      <c r="AL346" s="46" t="str">
        <f t="shared" si="48"/>
        <v>0</v>
      </c>
      <c r="AM346" s="46">
        <f t="shared" si="47"/>
        <v>0</v>
      </c>
      <c r="AN346" s="46">
        <v>2</v>
      </c>
      <c r="AT346" s="58">
        <v>42905</v>
      </c>
    </row>
    <row r="347" spans="27:46" x14ac:dyDescent="0.25">
      <c r="AA347" s="99">
        <v>43104</v>
      </c>
      <c r="AF347" s="75"/>
      <c r="AG347" s="76"/>
      <c r="AH347" s="178" t="s">
        <v>91</v>
      </c>
      <c r="AI347" s="46" t="str">
        <f t="shared" si="46"/>
        <v>n</v>
      </c>
      <c r="AJ347" s="178" t="s">
        <v>91</v>
      </c>
      <c r="AK347" s="180">
        <v>44664</v>
      </c>
      <c r="AL347" s="46" t="str">
        <f t="shared" si="48"/>
        <v>0</v>
      </c>
      <c r="AM347" s="46">
        <f t="shared" si="47"/>
        <v>0</v>
      </c>
      <c r="AN347" s="46">
        <v>3</v>
      </c>
      <c r="AT347" s="58">
        <v>42906</v>
      </c>
    </row>
    <row r="348" spans="27:46" x14ac:dyDescent="0.25">
      <c r="AA348" s="99">
        <v>43105</v>
      </c>
      <c r="AF348" s="73"/>
      <c r="AG348" s="74"/>
      <c r="AH348" s="178" t="s">
        <v>91</v>
      </c>
      <c r="AI348" s="46" t="str">
        <f t="shared" si="46"/>
        <v>n</v>
      </c>
      <c r="AJ348" s="178" t="s">
        <v>91</v>
      </c>
      <c r="AK348" s="180">
        <v>44664</v>
      </c>
      <c r="AL348" s="46" t="str">
        <f t="shared" si="48"/>
        <v>0</v>
      </c>
      <c r="AM348" s="46">
        <f t="shared" si="47"/>
        <v>0</v>
      </c>
      <c r="AN348" s="46">
        <v>1</v>
      </c>
      <c r="AT348" s="58">
        <v>42907</v>
      </c>
    </row>
    <row r="349" spans="27:46" x14ac:dyDescent="0.25">
      <c r="AA349" s="99">
        <v>43106</v>
      </c>
      <c r="AF349" s="75"/>
      <c r="AG349" s="76"/>
      <c r="AH349" s="178" t="s">
        <v>41</v>
      </c>
      <c r="AI349" s="46" t="str">
        <f t="shared" si="46"/>
        <v>n</v>
      </c>
      <c r="AJ349" s="178" t="s">
        <v>41</v>
      </c>
      <c r="AK349" s="180">
        <v>44239</v>
      </c>
      <c r="AL349" s="46" t="str">
        <f t="shared" si="48"/>
        <v>0</v>
      </c>
      <c r="AM349" s="46">
        <f t="shared" si="47"/>
        <v>0</v>
      </c>
      <c r="AN349" s="46">
        <v>2</v>
      </c>
      <c r="AT349" s="58">
        <v>42908</v>
      </c>
    </row>
    <row r="350" spans="27:46" x14ac:dyDescent="0.25">
      <c r="AA350" s="99">
        <v>43107</v>
      </c>
      <c r="AF350" s="73"/>
      <c r="AG350" s="74"/>
      <c r="AH350" s="178" t="s">
        <v>41</v>
      </c>
      <c r="AI350" s="46" t="str">
        <f t="shared" si="46"/>
        <v>n</v>
      </c>
      <c r="AJ350" s="178" t="s">
        <v>41</v>
      </c>
      <c r="AK350" s="180">
        <v>44665</v>
      </c>
      <c r="AL350" s="46" t="str">
        <f t="shared" si="48"/>
        <v>0</v>
      </c>
      <c r="AM350" s="46">
        <f t="shared" si="47"/>
        <v>0</v>
      </c>
      <c r="AN350" s="46">
        <v>3</v>
      </c>
      <c r="AT350" s="58">
        <v>42909</v>
      </c>
    </row>
    <row r="351" spans="27:46" x14ac:dyDescent="0.25">
      <c r="AA351" s="99">
        <v>43108</v>
      </c>
      <c r="AF351" s="75"/>
      <c r="AG351" s="76"/>
      <c r="AH351" s="178" t="s">
        <v>41</v>
      </c>
      <c r="AI351" s="46" t="str">
        <f t="shared" si="46"/>
        <v>n</v>
      </c>
      <c r="AJ351" s="178" t="s">
        <v>41</v>
      </c>
      <c r="AK351" s="180">
        <v>44665</v>
      </c>
      <c r="AL351" s="46" t="str">
        <f t="shared" si="48"/>
        <v>0</v>
      </c>
      <c r="AM351" s="46">
        <f t="shared" si="47"/>
        <v>0</v>
      </c>
      <c r="AN351" s="46">
        <v>1</v>
      </c>
      <c r="AT351" s="58">
        <v>42910</v>
      </c>
    </row>
    <row r="352" spans="27:46" x14ac:dyDescent="0.25">
      <c r="AA352" s="99">
        <v>43109</v>
      </c>
      <c r="AF352" s="73"/>
      <c r="AG352" s="74"/>
      <c r="AH352" s="178" t="s">
        <v>132</v>
      </c>
      <c r="AI352" s="46" t="str">
        <f t="shared" si="46"/>
        <v>n</v>
      </c>
      <c r="AJ352" s="178" t="s">
        <v>132</v>
      </c>
      <c r="AK352" s="181">
        <v>44239</v>
      </c>
      <c r="AL352" s="46" t="str">
        <f t="shared" si="48"/>
        <v>0</v>
      </c>
      <c r="AM352" s="46">
        <f t="shared" si="47"/>
        <v>0</v>
      </c>
      <c r="AN352" s="46">
        <v>2</v>
      </c>
      <c r="AT352" s="58">
        <v>42911</v>
      </c>
    </row>
    <row r="353" spans="27:46" x14ac:dyDescent="0.25">
      <c r="AA353" s="99">
        <v>43110</v>
      </c>
      <c r="AF353" s="75"/>
      <c r="AG353" s="76"/>
      <c r="AH353" s="178" t="s">
        <v>132</v>
      </c>
      <c r="AI353" s="46" t="str">
        <f t="shared" si="46"/>
        <v>n</v>
      </c>
      <c r="AJ353" s="178" t="s">
        <v>132</v>
      </c>
      <c r="AK353" s="180">
        <v>44666</v>
      </c>
      <c r="AL353" s="46" t="str">
        <f t="shared" si="48"/>
        <v>0</v>
      </c>
      <c r="AM353" s="46">
        <f t="shared" si="47"/>
        <v>0</v>
      </c>
      <c r="AN353" s="46">
        <v>3</v>
      </c>
      <c r="AT353" s="58">
        <v>42912</v>
      </c>
    </row>
    <row r="354" spans="27:46" x14ac:dyDescent="0.25">
      <c r="AA354" s="99">
        <v>43111</v>
      </c>
      <c r="AF354" s="73"/>
      <c r="AG354" s="74"/>
      <c r="AH354" s="178" t="s">
        <v>132</v>
      </c>
      <c r="AI354" s="46" t="str">
        <f t="shared" si="46"/>
        <v>n</v>
      </c>
      <c r="AJ354" s="178" t="s">
        <v>132</v>
      </c>
      <c r="AK354" s="180">
        <v>44666</v>
      </c>
      <c r="AL354" s="46" t="str">
        <f t="shared" si="48"/>
        <v>0</v>
      </c>
      <c r="AM354" s="46">
        <f t="shared" si="47"/>
        <v>0</v>
      </c>
      <c r="AN354" s="46">
        <v>1</v>
      </c>
      <c r="AT354" s="58">
        <v>42913</v>
      </c>
    </row>
    <row r="355" spans="27:46" x14ac:dyDescent="0.25">
      <c r="AA355" s="99">
        <v>43112</v>
      </c>
      <c r="AF355" s="75"/>
      <c r="AG355" s="76"/>
      <c r="AH355" s="178" t="s">
        <v>92</v>
      </c>
      <c r="AI355" s="46" t="str">
        <f t="shared" si="46"/>
        <v>n</v>
      </c>
      <c r="AJ355" s="178" t="s">
        <v>92</v>
      </c>
      <c r="AK355" s="181">
        <v>44239</v>
      </c>
      <c r="AL355" s="46" t="str">
        <f t="shared" si="48"/>
        <v>0</v>
      </c>
      <c r="AM355" s="46">
        <f t="shared" si="47"/>
        <v>0</v>
      </c>
      <c r="AN355" s="46">
        <v>2</v>
      </c>
      <c r="AT355" s="58">
        <v>42914</v>
      </c>
    </row>
    <row r="356" spans="27:46" x14ac:dyDescent="0.25">
      <c r="AA356" s="99">
        <v>43113</v>
      </c>
      <c r="AF356" s="73"/>
      <c r="AG356" s="74"/>
      <c r="AH356" s="178" t="s">
        <v>92</v>
      </c>
      <c r="AI356" s="46" t="str">
        <f t="shared" ref="AI356:AI419" si="49">IF(AH356 = $U$7,"y","n")</f>
        <v>n</v>
      </c>
      <c r="AJ356" s="178" t="s">
        <v>92</v>
      </c>
      <c r="AK356" s="180">
        <v>44667</v>
      </c>
      <c r="AL356" s="46" t="str">
        <f t="shared" si="48"/>
        <v>0</v>
      </c>
      <c r="AM356" s="46">
        <f t="shared" ref="AM356:AM419" si="50">VALUE(AL356)</f>
        <v>0</v>
      </c>
      <c r="AN356" s="46">
        <v>3</v>
      </c>
      <c r="AT356" s="58">
        <v>42915</v>
      </c>
    </row>
    <row r="357" spans="27:46" x14ac:dyDescent="0.25">
      <c r="AA357" s="99">
        <v>43114</v>
      </c>
      <c r="AF357" s="75"/>
      <c r="AG357" s="76"/>
      <c r="AH357" s="178" t="s">
        <v>92</v>
      </c>
      <c r="AI357" s="46" t="str">
        <f t="shared" si="49"/>
        <v>n</v>
      </c>
      <c r="AJ357" s="178" t="s">
        <v>92</v>
      </c>
      <c r="AK357" s="180">
        <v>44667</v>
      </c>
      <c r="AL357" s="46" t="str">
        <f t="shared" si="48"/>
        <v>0</v>
      </c>
      <c r="AM357" s="46">
        <f t="shared" si="50"/>
        <v>0</v>
      </c>
      <c r="AN357" s="46">
        <v>1</v>
      </c>
      <c r="AT357" s="58">
        <v>42916</v>
      </c>
    </row>
    <row r="358" spans="27:46" x14ac:dyDescent="0.25">
      <c r="AA358" s="99">
        <v>43115</v>
      </c>
      <c r="AF358" s="73"/>
      <c r="AG358" s="74"/>
      <c r="AH358" s="178" t="s">
        <v>112</v>
      </c>
      <c r="AI358" s="46" t="str">
        <f t="shared" si="49"/>
        <v>n</v>
      </c>
      <c r="AJ358" s="178" t="s">
        <v>112</v>
      </c>
      <c r="AK358" s="181">
        <v>44239</v>
      </c>
      <c r="AL358" s="46" t="str">
        <f t="shared" si="48"/>
        <v>0</v>
      </c>
      <c r="AM358" s="46">
        <f t="shared" si="50"/>
        <v>0</v>
      </c>
      <c r="AN358" s="46">
        <v>2</v>
      </c>
    </row>
    <row r="359" spans="27:46" x14ac:dyDescent="0.25">
      <c r="AA359" s="99">
        <v>43116</v>
      </c>
      <c r="AF359" s="75"/>
      <c r="AG359" s="76"/>
      <c r="AH359" s="178" t="s">
        <v>112</v>
      </c>
      <c r="AI359" s="46" t="str">
        <f t="shared" si="49"/>
        <v>n</v>
      </c>
      <c r="AJ359" s="178" t="s">
        <v>112</v>
      </c>
      <c r="AK359" s="180">
        <v>44668</v>
      </c>
      <c r="AL359" s="46" t="str">
        <f t="shared" si="48"/>
        <v>0</v>
      </c>
      <c r="AM359" s="46">
        <f t="shared" si="50"/>
        <v>0</v>
      </c>
      <c r="AN359" s="46">
        <v>3</v>
      </c>
    </row>
    <row r="360" spans="27:46" x14ac:dyDescent="0.25">
      <c r="AA360" s="99">
        <v>43117</v>
      </c>
      <c r="AF360" s="73"/>
      <c r="AG360" s="74"/>
      <c r="AH360" s="178" t="s">
        <v>112</v>
      </c>
      <c r="AI360" s="46" t="str">
        <f t="shared" si="49"/>
        <v>n</v>
      </c>
      <c r="AJ360" s="178" t="s">
        <v>112</v>
      </c>
      <c r="AK360" s="180">
        <v>44668</v>
      </c>
      <c r="AL360" s="46" t="str">
        <f t="shared" si="48"/>
        <v>0</v>
      </c>
      <c r="AM360" s="46">
        <f t="shared" si="50"/>
        <v>0</v>
      </c>
      <c r="AN360" s="46">
        <v>1</v>
      </c>
    </row>
    <row r="361" spans="27:46" x14ac:dyDescent="0.25">
      <c r="AA361" s="99">
        <v>43118</v>
      </c>
      <c r="AF361" s="75"/>
      <c r="AG361" s="76"/>
      <c r="AH361" s="178" t="s">
        <v>87</v>
      </c>
      <c r="AI361" s="46" t="str">
        <f t="shared" si="49"/>
        <v>n</v>
      </c>
      <c r="AJ361" s="178" t="s">
        <v>87</v>
      </c>
      <c r="AK361" s="181">
        <v>44239</v>
      </c>
      <c r="AL361" s="46" t="str">
        <f t="shared" si="48"/>
        <v>0</v>
      </c>
      <c r="AM361" s="46">
        <f t="shared" si="50"/>
        <v>0</v>
      </c>
      <c r="AN361" s="46">
        <v>2</v>
      </c>
    </row>
    <row r="362" spans="27:46" x14ac:dyDescent="0.25">
      <c r="AA362" s="99">
        <v>43119</v>
      </c>
      <c r="AF362" s="73"/>
      <c r="AG362" s="74"/>
      <c r="AH362" s="178" t="s">
        <v>87</v>
      </c>
      <c r="AI362" s="46" t="str">
        <f t="shared" si="49"/>
        <v>n</v>
      </c>
      <c r="AJ362" s="178" t="s">
        <v>87</v>
      </c>
      <c r="AK362" s="180">
        <v>44669</v>
      </c>
      <c r="AL362" s="46" t="str">
        <f t="shared" si="48"/>
        <v>0</v>
      </c>
      <c r="AM362" s="46">
        <f t="shared" si="50"/>
        <v>0</v>
      </c>
      <c r="AN362" s="46">
        <v>3</v>
      </c>
    </row>
    <row r="363" spans="27:46" x14ac:dyDescent="0.25">
      <c r="AA363" s="99">
        <v>43120</v>
      </c>
      <c r="AF363" s="75"/>
      <c r="AG363" s="76"/>
      <c r="AH363" s="178" t="s">
        <v>87</v>
      </c>
      <c r="AI363" s="46" t="str">
        <f t="shared" si="49"/>
        <v>n</v>
      </c>
      <c r="AJ363" s="178" t="s">
        <v>87</v>
      </c>
      <c r="AK363" s="180">
        <v>44669</v>
      </c>
      <c r="AL363" s="46" t="str">
        <f t="shared" si="48"/>
        <v>0</v>
      </c>
      <c r="AM363" s="46">
        <f t="shared" si="50"/>
        <v>0</v>
      </c>
      <c r="AN363" s="46">
        <v>1</v>
      </c>
    </row>
    <row r="364" spans="27:46" x14ac:dyDescent="0.25">
      <c r="AA364" s="99">
        <v>43121</v>
      </c>
      <c r="AF364" s="73"/>
      <c r="AG364" s="74"/>
      <c r="AH364" s="178" t="s">
        <v>125</v>
      </c>
      <c r="AI364" s="46" t="str">
        <f t="shared" si="49"/>
        <v>n</v>
      </c>
      <c r="AJ364" s="178" t="s">
        <v>125</v>
      </c>
      <c r="AK364" s="181">
        <v>44239</v>
      </c>
      <c r="AL364" s="46" t="str">
        <f t="shared" si="48"/>
        <v>0</v>
      </c>
      <c r="AM364" s="46">
        <f t="shared" si="50"/>
        <v>0</v>
      </c>
      <c r="AN364" s="46">
        <v>2</v>
      </c>
    </row>
    <row r="365" spans="27:46" x14ac:dyDescent="0.25">
      <c r="AA365" s="99">
        <v>43122</v>
      </c>
      <c r="AF365" s="75"/>
      <c r="AG365" s="76"/>
      <c r="AH365" s="178" t="s">
        <v>125</v>
      </c>
      <c r="AI365" s="46" t="str">
        <f t="shared" si="49"/>
        <v>n</v>
      </c>
      <c r="AJ365" s="178" t="s">
        <v>125</v>
      </c>
      <c r="AK365" s="180">
        <v>44670</v>
      </c>
      <c r="AL365" s="46" t="str">
        <f t="shared" si="48"/>
        <v>0</v>
      </c>
      <c r="AM365" s="46">
        <f t="shared" si="50"/>
        <v>0</v>
      </c>
      <c r="AN365" s="46">
        <v>3</v>
      </c>
    </row>
    <row r="366" spans="27:46" x14ac:dyDescent="0.25">
      <c r="AA366" s="99">
        <v>43123</v>
      </c>
      <c r="AF366" s="73"/>
      <c r="AG366" s="74"/>
      <c r="AH366" s="178" t="s">
        <v>125</v>
      </c>
      <c r="AI366" s="46" t="str">
        <f t="shared" si="49"/>
        <v>n</v>
      </c>
      <c r="AJ366" s="178" t="s">
        <v>125</v>
      </c>
      <c r="AK366" s="180">
        <v>44670</v>
      </c>
      <c r="AL366" s="46" t="str">
        <f t="shared" si="48"/>
        <v>0</v>
      </c>
      <c r="AM366" s="46">
        <f t="shared" si="50"/>
        <v>0</v>
      </c>
      <c r="AN366" s="46">
        <v>1</v>
      </c>
    </row>
    <row r="367" spans="27:46" x14ac:dyDescent="0.25">
      <c r="AA367" s="99">
        <v>43124</v>
      </c>
      <c r="AF367" s="75"/>
      <c r="AG367" s="76"/>
      <c r="AH367" s="178" t="s">
        <v>49</v>
      </c>
      <c r="AI367" s="46" t="str">
        <f t="shared" si="49"/>
        <v>n</v>
      </c>
      <c r="AJ367" s="178" t="s">
        <v>49</v>
      </c>
      <c r="AK367" s="180">
        <v>44239</v>
      </c>
      <c r="AL367" s="46" t="str">
        <f t="shared" si="48"/>
        <v>0</v>
      </c>
      <c r="AM367" s="46">
        <f t="shared" si="50"/>
        <v>0</v>
      </c>
      <c r="AN367" s="46">
        <v>2</v>
      </c>
    </row>
    <row r="368" spans="27:46" x14ac:dyDescent="0.25">
      <c r="AA368" s="99">
        <v>43125</v>
      </c>
      <c r="AF368" s="73"/>
      <c r="AG368" s="74"/>
      <c r="AH368" s="178" t="s">
        <v>49</v>
      </c>
      <c r="AI368" s="46" t="str">
        <f t="shared" si="49"/>
        <v>n</v>
      </c>
      <c r="AJ368" s="178" t="s">
        <v>49</v>
      </c>
      <c r="AK368" s="180">
        <v>44671</v>
      </c>
      <c r="AL368" s="46" t="str">
        <f t="shared" si="48"/>
        <v>0</v>
      </c>
      <c r="AM368" s="46">
        <f t="shared" si="50"/>
        <v>0</v>
      </c>
      <c r="AN368" s="46">
        <v>3</v>
      </c>
    </row>
    <row r="369" spans="27:40" x14ac:dyDescent="0.25">
      <c r="AA369" s="99">
        <v>43126</v>
      </c>
      <c r="AF369" s="75"/>
      <c r="AG369" s="76"/>
      <c r="AH369" s="178" t="s">
        <v>49</v>
      </c>
      <c r="AI369" s="46" t="str">
        <f t="shared" si="49"/>
        <v>n</v>
      </c>
      <c r="AJ369" s="178" t="s">
        <v>49</v>
      </c>
      <c r="AK369" s="180">
        <v>44671</v>
      </c>
      <c r="AL369" s="46" t="str">
        <f t="shared" si="48"/>
        <v>0</v>
      </c>
      <c r="AM369" s="46">
        <f t="shared" si="50"/>
        <v>0</v>
      </c>
      <c r="AN369" s="46">
        <v>1</v>
      </c>
    </row>
    <row r="370" spans="27:40" x14ac:dyDescent="0.25">
      <c r="AA370" s="99">
        <v>43127</v>
      </c>
      <c r="AF370" s="73"/>
      <c r="AG370" s="74"/>
      <c r="AH370" s="178" t="s">
        <v>95</v>
      </c>
      <c r="AI370" s="46" t="str">
        <f t="shared" si="49"/>
        <v>n</v>
      </c>
      <c r="AJ370" s="178" t="s">
        <v>95</v>
      </c>
      <c r="AK370" s="181">
        <v>44354</v>
      </c>
      <c r="AL370" s="46" t="str">
        <f t="shared" si="48"/>
        <v>0</v>
      </c>
      <c r="AM370" s="46">
        <f t="shared" si="50"/>
        <v>0</v>
      </c>
      <c r="AN370" s="46">
        <v>2</v>
      </c>
    </row>
    <row r="371" spans="27:40" x14ac:dyDescent="0.25">
      <c r="AA371" s="99">
        <v>43128</v>
      </c>
      <c r="AF371" s="75"/>
      <c r="AG371" s="76"/>
      <c r="AH371" s="178" t="s">
        <v>95</v>
      </c>
      <c r="AI371" s="46" t="str">
        <f t="shared" si="49"/>
        <v>n</v>
      </c>
      <c r="AJ371" s="178" t="s">
        <v>95</v>
      </c>
      <c r="AK371" s="180">
        <v>44672</v>
      </c>
      <c r="AL371" s="46" t="str">
        <f t="shared" si="48"/>
        <v>0</v>
      </c>
      <c r="AM371" s="46">
        <f t="shared" si="50"/>
        <v>0</v>
      </c>
      <c r="AN371" s="46">
        <v>3</v>
      </c>
    </row>
    <row r="372" spans="27:40" x14ac:dyDescent="0.25">
      <c r="AA372" s="99">
        <v>43129</v>
      </c>
      <c r="AF372" s="73"/>
      <c r="AG372" s="74"/>
      <c r="AH372" s="178" t="s">
        <v>95</v>
      </c>
      <c r="AI372" s="46" t="str">
        <f t="shared" si="49"/>
        <v>n</v>
      </c>
      <c r="AJ372" s="178" t="s">
        <v>95</v>
      </c>
      <c r="AK372" s="180">
        <v>44672</v>
      </c>
      <c r="AL372" s="46" t="str">
        <f t="shared" si="48"/>
        <v>0</v>
      </c>
      <c r="AM372" s="46">
        <f t="shared" si="50"/>
        <v>0</v>
      </c>
      <c r="AN372" s="46">
        <v>1</v>
      </c>
    </row>
    <row r="373" spans="27:40" x14ac:dyDescent="0.25">
      <c r="AA373" s="99">
        <v>43130</v>
      </c>
      <c r="AF373" s="75"/>
      <c r="AG373" s="76"/>
      <c r="AH373" s="178" t="s">
        <v>354</v>
      </c>
      <c r="AI373" s="46" t="str">
        <f t="shared" si="49"/>
        <v>n</v>
      </c>
      <c r="AJ373" s="178" t="s">
        <v>354</v>
      </c>
      <c r="AK373" s="181">
        <v>44354</v>
      </c>
      <c r="AL373" s="46" t="str">
        <f t="shared" si="48"/>
        <v>0</v>
      </c>
      <c r="AM373" s="46">
        <f t="shared" si="50"/>
        <v>0</v>
      </c>
      <c r="AN373" s="46">
        <v>2</v>
      </c>
    </row>
    <row r="374" spans="27:40" x14ac:dyDescent="0.25">
      <c r="AA374" s="99">
        <v>43131</v>
      </c>
      <c r="AF374" s="73"/>
      <c r="AG374" s="74"/>
      <c r="AH374" s="178" t="s">
        <v>354</v>
      </c>
      <c r="AI374" s="46" t="str">
        <f t="shared" si="49"/>
        <v>n</v>
      </c>
      <c r="AJ374" s="178" t="s">
        <v>354</v>
      </c>
      <c r="AK374" s="180">
        <v>44673</v>
      </c>
      <c r="AL374" s="46" t="str">
        <f t="shared" si="48"/>
        <v>0</v>
      </c>
      <c r="AM374" s="46">
        <f t="shared" si="50"/>
        <v>0</v>
      </c>
      <c r="AN374" s="46">
        <v>3</v>
      </c>
    </row>
    <row r="375" spans="27:40" x14ac:dyDescent="0.25">
      <c r="AA375" s="99">
        <v>43132</v>
      </c>
      <c r="AF375" s="75"/>
      <c r="AG375" s="76"/>
      <c r="AH375" s="178" t="s">
        <v>354</v>
      </c>
      <c r="AI375" s="46" t="str">
        <f t="shared" si="49"/>
        <v>n</v>
      </c>
      <c r="AJ375" s="178" t="s">
        <v>354</v>
      </c>
      <c r="AK375" s="180">
        <v>44673</v>
      </c>
      <c r="AL375" s="46" t="str">
        <f t="shared" si="48"/>
        <v>0</v>
      </c>
      <c r="AM375" s="46">
        <f t="shared" si="50"/>
        <v>0</v>
      </c>
      <c r="AN375" s="46">
        <v>1</v>
      </c>
    </row>
    <row r="376" spans="27:40" x14ac:dyDescent="0.25">
      <c r="AA376" s="99">
        <v>43133</v>
      </c>
      <c r="AF376" s="73"/>
      <c r="AG376" s="74"/>
      <c r="AH376" s="178" t="s">
        <v>100</v>
      </c>
      <c r="AI376" s="46" t="str">
        <f t="shared" si="49"/>
        <v>n</v>
      </c>
      <c r="AJ376" s="178" t="s">
        <v>100</v>
      </c>
      <c r="AK376" s="181">
        <v>44354</v>
      </c>
      <c r="AL376" s="46" t="str">
        <f t="shared" si="48"/>
        <v>0</v>
      </c>
      <c r="AM376" s="46">
        <f t="shared" si="50"/>
        <v>0</v>
      </c>
      <c r="AN376" s="46">
        <v>2</v>
      </c>
    </row>
    <row r="377" spans="27:40" x14ac:dyDescent="0.25">
      <c r="AA377" s="99">
        <v>43134</v>
      </c>
      <c r="AF377" s="75"/>
      <c r="AG377" s="76"/>
      <c r="AH377" s="178" t="s">
        <v>100</v>
      </c>
      <c r="AI377" s="46" t="str">
        <f t="shared" si="49"/>
        <v>n</v>
      </c>
      <c r="AJ377" s="178" t="s">
        <v>100</v>
      </c>
      <c r="AK377" s="180">
        <v>44674</v>
      </c>
      <c r="AL377" s="46" t="str">
        <f t="shared" si="48"/>
        <v>0</v>
      </c>
      <c r="AM377" s="46">
        <f t="shared" si="50"/>
        <v>0</v>
      </c>
      <c r="AN377" s="46">
        <v>3</v>
      </c>
    </row>
    <row r="378" spans="27:40" x14ac:dyDescent="0.25">
      <c r="AA378" s="99">
        <v>43135</v>
      </c>
      <c r="AF378" s="73"/>
      <c r="AG378" s="74"/>
      <c r="AH378" s="178" t="s">
        <v>100</v>
      </c>
      <c r="AI378" s="46" t="str">
        <f t="shared" si="49"/>
        <v>n</v>
      </c>
      <c r="AJ378" s="178" t="s">
        <v>100</v>
      </c>
      <c r="AK378" s="180">
        <v>44674</v>
      </c>
      <c r="AL378" s="46" t="str">
        <f t="shared" si="48"/>
        <v>0</v>
      </c>
      <c r="AM378" s="46">
        <f t="shared" si="50"/>
        <v>0</v>
      </c>
      <c r="AN378" s="46">
        <v>1</v>
      </c>
    </row>
    <row r="379" spans="27:40" x14ac:dyDescent="0.25">
      <c r="AA379" s="99">
        <v>43136</v>
      </c>
      <c r="AF379" s="75"/>
      <c r="AG379" s="76"/>
      <c r="AH379" s="178" t="s">
        <v>355</v>
      </c>
      <c r="AI379" s="46" t="str">
        <f t="shared" si="49"/>
        <v>n</v>
      </c>
      <c r="AJ379" s="178" t="s">
        <v>355</v>
      </c>
      <c r="AK379" s="181">
        <v>44354</v>
      </c>
      <c r="AL379" s="46" t="str">
        <f t="shared" si="48"/>
        <v>0</v>
      </c>
      <c r="AM379" s="46">
        <f t="shared" si="50"/>
        <v>0</v>
      </c>
      <c r="AN379" s="46">
        <v>2</v>
      </c>
    </row>
    <row r="380" spans="27:40" x14ac:dyDescent="0.25">
      <c r="AA380" s="99">
        <v>43137</v>
      </c>
      <c r="AF380" s="73"/>
      <c r="AG380" s="74"/>
      <c r="AH380" s="178" t="s">
        <v>355</v>
      </c>
      <c r="AI380" s="46" t="str">
        <f t="shared" si="49"/>
        <v>n</v>
      </c>
      <c r="AJ380" s="178" t="s">
        <v>355</v>
      </c>
      <c r="AK380" s="180">
        <v>44675</v>
      </c>
      <c r="AL380" s="46" t="str">
        <f t="shared" si="48"/>
        <v>0</v>
      </c>
      <c r="AM380" s="46">
        <f t="shared" si="50"/>
        <v>0</v>
      </c>
      <c r="AN380" s="46">
        <v>3</v>
      </c>
    </row>
    <row r="381" spans="27:40" x14ac:dyDescent="0.25">
      <c r="AA381" s="99">
        <v>43138</v>
      </c>
      <c r="AF381" s="75"/>
      <c r="AG381" s="76"/>
      <c r="AH381" s="178" t="s">
        <v>355</v>
      </c>
      <c r="AI381" s="46" t="str">
        <f t="shared" si="49"/>
        <v>n</v>
      </c>
      <c r="AJ381" s="178" t="s">
        <v>355</v>
      </c>
      <c r="AK381" s="180">
        <v>44675</v>
      </c>
      <c r="AL381" s="46" t="str">
        <f t="shared" si="48"/>
        <v>0</v>
      </c>
      <c r="AM381" s="46">
        <f t="shared" si="50"/>
        <v>0</v>
      </c>
      <c r="AN381" s="46">
        <v>1</v>
      </c>
    </row>
    <row r="382" spans="27:40" x14ac:dyDescent="0.25">
      <c r="AA382" s="99">
        <v>43139</v>
      </c>
      <c r="AF382" s="73"/>
      <c r="AG382" s="74"/>
      <c r="AH382" s="178" t="s">
        <v>274</v>
      </c>
      <c r="AI382" s="46" t="str">
        <f t="shared" si="49"/>
        <v>n</v>
      </c>
      <c r="AJ382" s="178" t="s">
        <v>274</v>
      </c>
      <c r="AK382" s="181">
        <v>44239</v>
      </c>
      <c r="AL382" s="46" t="str">
        <f t="shared" si="48"/>
        <v>0</v>
      </c>
      <c r="AM382" s="46">
        <f t="shared" si="50"/>
        <v>0</v>
      </c>
      <c r="AN382" s="46">
        <v>2</v>
      </c>
    </row>
    <row r="383" spans="27:40" x14ac:dyDescent="0.25">
      <c r="AA383" s="99">
        <v>43140</v>
      </c>
      <c r="AF383" s="75"/>
      <c r="AG383" s="76"/>
      <c r="AH383" s="178" t="s">
        <v>274</v>
      </c>
      <c r="AI383" s="46" t="str">
        <f t="shared" si="49"/>
        <v>n</v>
      </c>
      <c r="AJ383" s="178" t="s">
        <v>274</v>
      </c>
      <c r="AK383" s="180">
        <v>44676</v>
      </c>
      <c r="AL383" s="46" t="str">
        <f t="shared" si="48"/>
        <v>0</v>
      </c>
      <c r="AM383" s="46">
        <f t="shared" si="50"/>
        <v>0</v>
      </c>
      <c r="AN383" s="46">
        <v>3</v>
      </c>
    </row>
    <row r="384" spans="27:40" x14ac:dyDescent="0.25">
      <c r="AA384" s="99">
        <v>43141</v>
      </c>
      <c r="AH384" s="178" t="s">
        <v>274</v>
      </c>
      <c r="AI384" s="46" t="str">
        <f t="shared" si="49"/>
        <v>n</v>
      </c>
      <c r="AJ384" s="178" t="s">
        <v>274</v>
      </c>
      <c r="AK384" s="180">
        <v>44676</v>
      </c>
      <c r="AL384" s="46" t="str">
        <f t="shared" si="48"/>
        <v>0</v>
      </c>
      <c r="AM384" s="46">
        <f t="shared" si="50"/>
        <v>0</v>
      </c>
      <c r="AN384" s="46">
        <v>1</v>
      </c>
    </row>
    <row r="385" spans="27:40" x14ac:dyDescent="0.25">
      <c r="AA385" s="99">
        <v>43142</v>
      </c>
      <c r="AH385" s="178" t="s">
        <v>143</v>
      </c>
      <c r="AI385" s="46" t="str">
        <f t="shared" si="49"/>
        <v>n</v>
      </c>
      <c r="AJ385" s="178" t="s">
        <v>143</v>
      </c>
      <c r="AK385" s="181">
        <v>44239</v>
      </c>
      <c r="AL385" s="46" t="str">
        <f t="shared" si="48"/>
        <v>0</v>
      </c>
      <c r="AM385" s="46">
        <f t="shared" si="50"/>
        <v>0</v>
      </c>
      <c r="AN385" s="46">
        <v>2</v>
      </c>
    </row>
    <row r="386" spans="27:40" x14ac:dyDescent="0.25">
      <c r="AA386" s="99">
        <v>43143</v>
      </c>
      <c r="AH386" s="178" t="s">
        <v>143</v>
      </c>
      <c r="AI386" s="46" t="str">
        <f t="shared" si="49"/>
        <v>n</v>
      </c>
      <c r="AJ386" s="178" t="s">
        <v>143</v>
      </c>
      <c r="AK386" s="180">
        <v>44677</v>
      </c>
      <c r="AL386" s="46" t="str">
        <f t="shared" si="48"/>
        <v>0</v>
      </c>
      <c r="AM386" s="46">
        <f t="shared" si="50"/>
        <v>0</v>
      </c>
      <c r="AN386" s="46">
        <v>3</v>
      </c>
    </row>
    <row r="387" spans="27:40" x14ac:dyDescent="0.25">
      <c r="AA387" s="99">
        <v>43144</v>
      </c>
      <c r="AH387" s="178" t="s">
        <v>143</v>
      </c>
      <c r="AI387" s="46" t="str">
        <f t="shared" si="49"/>
        <v>n</v>
      </c>
      <c r="AJ387" s="178" t="s">
        <v>143</v>
      </c>
      <c r="AK387" s="180">
        <v>44677</v>
      </c>
      <c r="AL387" s="46" t="str">
        <f t="shared" si="48"/>
        <v>0</v>
      </c>
      <c r="AM387" s="46">
        <f t="shared" si="50"/>
        <v>0</v>
      </c>
      <c r="AN387" s="46">
        <v>1</v>
      </c>
    </row>
    <row r="388" spans="27:40" x14ac:dyDescent="0.25">
      <c r="AA388" s="99">
        <v>43145</v>
      </c>
      <c r="AH388" s="178" t="s">
        <v>107</v>
      </c>
      <c r="AI388" s="46" t="str">
        <f t="shared" si="49"/>
        <v>n</v>
      </c>
      <c r="AJ388" s="178" t="s">
        <v>107</v>
      </c>
      <c r="AK388" s="181">
        <v>44239</v>
      </c>
      <c r="AL388" s="46" t="str">
        <f t="shared" si="48"/>
        <v>0</v>
      </c>
      <c r="AM388" s="46">
        <f t="shared" si="50"/>
        <v>0</v>
      </c>
      <c r="AN388" s="46">
        <v>2</v>
      </c>
    </row>
    <row r="389" spans="27:40" x14ac:dyDescent="0.25">
      <c r="AA389" s="99">
        <v>43146</v>
      </c>
      <c r="AH389" s="178" t="s">
        <v>107</v>
      </c>
      <c r="AI389" s="46" t="str">
        <f t="shared" si="49"/>
        <v>n</v>
      </c>
      <c r="AJ389" s="178" t="s">
        <v>107</v>
      </c>
      <c r="AK389" s="180">
        <v>44678</v>
      </c>
      <c r="AL389" s="46" t="str">
        <f t="shared" si="48"/>
        <v>0</v>
      </c>
      <c r="AM389" s="46">
        <f t="shared" si="50"/>
        <v>0</v>
      </c>
      <c r="AN389" s="46">
        <v>3</v>
      </c>
    </row>
    <row r="390" spans="27:40" x14ac:dyDescent="0.25">
      <c r="AA390" s="99">
        <v>43147</v>
      </c>
      <c r="AH390" s="178" t="s">
        <v>107</v>
      </c>
      <c r="AI390" s="46" t="str">
        <f t="shared" si="49"/>
        <v>n</v>
      </c>
      <c r="AJ390" s="178" t="s">
        <v>107</v>
      </c>
      <c r="AK390" s="180">
        <v>44678</v>
      </c>
      <c r="AL390" s="46" t="str">
        <f t="shared" si="48"/>
        <v>0</v>
      </c>
      <c r="AM390" s="46">
        <f t="shared" si="50"/>
        <v>0</v>
      </c>
      <c r="AN390" s="46">
        <v>1</v>
      </c>
    </row>
    <row r="391" spans="27:40" x14ac:dyDescent="0.25">
      <c r="AA391" s="99">
        <v>43148</v>
      </c>
      <c r="AH391" s="178" t="s">
        <v>356</v>
      </c>
      <c r="AI391" s="46" t="str">
        <f t="shared" si="49"/>
        <v>n</v>
      </c>
      <c r="AJ391" s="178" t="s">
        <v>356</v>
      </c>
      <c r="AK391" s="181">
        <v>44239</v>
      </c>
      <c r="AL391" s="46" t="str">
        <f t="shared" si="48"/>
        <v>0</v>
      </c>
      <c r="AM391" s="46">
        <f t="shared" si="50"/>
        <v>0</v>
      </c>
      <c r="AN391" s="46">
        <v>2</v>
      </c>
    </row>
    <row r="392" spans="27:40" x14ac:dyDescent="0.25">
      <c r="AA392" s="99">
        <v>43149</v>
      </c>
      <c r="AH392" s="178" t="s">
        <v>356</v>
      </c>
      <c r="AI392" s="46" t="str">
        <f t="shared" si="49"/>
        <v>n</v>
      </c>
      <c r="AJ392" s="178" t="s">
        <v>356</v>
      </c>
      <c r="AK392" s="180">
        <v>44679</v>
      </c>
      <c r="AL392" s="46" t="str">
        <f t="shared" si="48"/>
        <v>0</v>
      </c>
      <c r="AM392" s="46">
        <f t="shared" si="50"/>
        <v>0</v>
      </c>
      <c r="AN392" s="46">
        <v>3</v>
      </c>
    </row>
    <row r="393" spans="27:40" x14ac:dyDescent="0.25">
      <c r="AA393" s="99">
        <v>43150</v>
      </c>
      <c r="AH393" s="178" t="s">
        <v>356</v>
      </c>
      <c r="AI393" s="46" t="str">
        <f t="shared" si="49"/>
        <v>n</v>
      </c>
      <c r="AJ393" s="178" t="s">
        <v>356</v>
      </c>
      <c r="AK393" s="180">
        <v>44679</v>
      </c>
      <c r="AL393" s="46" t="str">
        <f t="shared" si="48"/>
        <v>0</v>
      </c>
      <c r="AM393" s="46">
        <f t="shared" si="50"/>
        <v>0</v>
      </c>
      <c r="AN393" s="46">
        <v>1</v>
      </c>
    </row>
    <row r="394" spans="27:40" x14ac:dyDescent="0.25">
      <c r="AA394" s="99">
        <v>43151</v>
      </c>
      <c r="AH394" s="178" t="s">
        <v>152</v>
      </c>
      <c r="AI394" s="46" t="str">
        <f t="shared" si="49"/>
        <v>n</v>
      </c>
      <c r="AJ394" s="178" t="s">
        <v>152</v>
      </c>
      <c r="AK394" s="181">
        <v>44316</v>
      </c>
      <c r="AL394" s="46" t="str">
        <f t="shared" si="48"/>
        <v>0</v>
      </c>
      <c r="AM394" s="46">
        <f t="shared" si="50"/>
        <v>0</v>
      </c>
      <c r="AN394" s="46">
        <v>2</v>
      </c>
    </row>
    <row r="395" spans="27:40" x14ac:dyDescent="0.25">
      <c r="AA395" s="99">
        <v>43152</v>
      </c>
      <c r="AH395" s="178" t="s">
        <v>152</v>
      </c>
      <c r="AI395" s="46" t="str">
        <f t="shared" si="49"/>
        <v>n</v>
      </c>
      <c r="AJ395" s="178" t="s">
        <v>152</v>
      </c>
      <c r="AK395" s="180">
        <v>44680</v>
      </c>
      <c r="AL395" s="46" t="str">
        <f t="shared" si="48"/>
        <v>0</v>
      </c>
      <c r="AM395" s="46">
        <f t="shared" si="50"/>
        <v>0</v>
      </c>
      <c r="AN395" s="46">
        <v>3</v>
      </c>
    </row>
    <row r="396" spans="27:40" x14ac:dyDescent="0.25">
      <c r="AA396" s="99">
        <v>43153</v>
      </c>
      <c r="AH396" s="178" t="s">
        <v>152</v>
      </c>
      <c r="AI396" s="46" t="str">
        <f t="shared" si="49"/>
        <v>n</v>
      </c>
      <c r="AJ396" s="178" t="s">
        <v>152</v>
      </c>
      <c r="AK396" s="180">
        <v>44680</v>
      </c>
      <c r="AL396" s="46" t="str">
        <f t="shared" si="48"/>
        <v>0</v>
      </c>
      <c r="AM396" s="46">
        <f t="shared" si="50"/>
        <v>0</v>
      </c>
      <c r="AN396" s="46">
        <v>1</v>
      </c>
    </row>
    <row r="397" spans="27:40" x14ac:dyDescent="0.25">
      <c r="AA397" s="99">
        <v>43154</v>
      </c>
      <c r="AH397" s="178" t="s">
        <v>357</v>
      </c>
      <c r="AI397" s="46" t="str">
        <f t="shared" si="49"/>
        <v>n</v>
      </c>
      <c r="AJ397" s="178" t="s">
        <v>357</v>
      </c>
      <c r="AK397" s="181">
        <v>44354</v>
      </c>
      <c r="AL397" s="46" t="str">
        <f t="shared" si="48"/>
        <v>0</v>
      </c>
      <c r="AM397" s="46">
        <f t="shared" si="50"/>
        <v>0</v>
      </c>
      <c r="AN397" s="46">
        <v>2</v>
      </c>
    </row>
    <row r="398" spans="27:40" x14ac:dyDescent="0.25">
      <c r="AA398" s="99">
        <v>43155</v>
      </c>
      <c r="AH398" s="178" t="s">
        <v>357</v>
      </c>
      <c r="AI398" s="46" t="str">
        <f t="shared" si="49"/>
        <v>n</v>
      </c>
      <c r="AJ398" s="178" t="s">
        <v>357</v>
      </c>
      <c r="AK398" s="180">
        <v>44681</v>
      </c>
      <c r="AL398" s="46" t="str">
        <f t="shared" si="48"/>
        <v>0</v>
      </c>
      <c r="AM398" s="46">
        <f t="shared" si="50"/>
        <v>0</v>
      </c>
      <c r="AN398" s="46">
        <v>3</v>
      </c>
    </row>
    <row r="399" spans="27:40" x14ac:dyDescent="0.25">
      <c r="AA399" s="99">
        <v>43156</v>
      </c>
      <c r="AH399" s="178" t="s">
        <v>357</v>
      </c>
      <c r="AI399" s="46" t="str">
        <f t="shared" si="49"/>
        <v>n</v>
      </c>
      <c r="AJ399" s="178" t="s">
        <v>357</v>
      </c>
      <c r="AK399" s="180">
        <v>44681</v>
      </c>
      <c r="AL399" s="46" t="str">
        <f t="shared" si="48"/>
        <v>0</v>
      </c>
      <c r="AM399" s="46">
        <f t="shared" si="50"/>
        <v>0</v>
      </c>
      <c r="AN399" s="46">
        <v>1</v>
      </c>
    </row>
    <row r="400" spans="27:40" x14ac:dyDescent="0.25">
      <c r="AA400" s="99">
        <v>43157</v>
      </c>
      <c r="AH400" s="178" t="s">
        <v>113</v>
      </c>
      <c r="AI400" s="46" t="str">
        <f t="shared" si="49"/>
        <v>n</v>
      </c>
      <c r="AJ400" s="178" t="s">
        <v>113</v>
      </c>
      <c r="AK400" s="181">
        <v>44239</v>
      </c>
      <c r="AL400" s="46" t="str">
        <f t="shared" si="48"/>
        <v>0</v>
      </c>
      <c r="AM400" s="46">
        <f t="shared" si="50"/>
        <v>0</v>
      </c>
      <c r="AN400" s="46">
        <v>2</v>
      </c>
    </row>
    <row r="401" spans="27:40" x14ac:dyDescent="0.25">
      <c r="AA401" s="99">
        <v>43158</v>
      </c>
      <c r="AH401" s="178" t="s">
        <v>113</v>
      </c>
      <c r="AI401" s="46" t="str">
        <f t="shared" si="49"/>
        <v>n</v>
      </c>
      <c r="AJ401" s="178" t="s">
        <v>113</v>
      </c>
      <c r="AK401" s="180">
        <v>44682</v>
      </c>
      <c r="AL401" s="46" t="str">
        <f t="shared" si="48"/>
        <v>0</v>
      </c>
      <c r="AM401" s="46">
        <f t="shared" si="50"/>
        <v>0</v>
      </c>
      <c r="AN401" s="46">
        <v>3</v>
      </c>
    </row>
    <row r="402" spans="27:40" x14ac:dyDescent="0.25">
      <c r="AA402" s="99">
        <v>43159</v>
      </c>
      <c r="AH402" s="178" t="s">
        <v>113</v>
      </c>
      <c r="AI402" s="46" t="str">
        <f t="shared" si="49"/>
        <v>n</v>
      </c>
      <c r="AJ402" s="178" t="s">
        <v>113</v>
      </c>
      <c r="AK402" s="180">
        <v>44682</v>
      </c>
      <c r="AL402" s="46" t="str">
        <f t="shared" si="48"/>
        <v>0</v>
      </c>
      <c r="AM402" s="46">
        <f t="shared" si="50"/>
        <v>0</v>
      </c>
      <c r="AN402" s="46">
        <v>1</v>
      </c>
    </row>
    <row r="403" spans="27:40" x14ac:dyDescent="0.25">
      <c r="AA403" s="99">
        <v>43160</v>
      </c>
      <c r="AH403" s="178" t="s">
        <v>358</v>
      </c>
      <c r="AI403" s="46" t="str">
        <f t="shared" si="49"/>
        <v>n</v>
      </c>
      <c r="AJ403" s="178" t="s">
        <v>358</v>
      </c>
      <c r="AK403" s="181">
        <v>44354</v>
      </c>
      <c r="AL403" s="46" t="str">
        <f t="shared" si="48"/>
        <v>0</v>
      </c>
      <c r="AM403" s="46">
        <f t="shared" si="50"/>
        <v>0</v>
      </c>
      <c r="AN403" s="46">
        <v>2</v>
      </c>
    </row>
    <row r="404" spans="27:40" x14ac:dyDescent="0.25">
      <c r="AA404" s="99">
        <v>43161</v>
      </c>
      <c r="AH404" s="178" t="s">
        <v>358</v>
      </c>
      <c r="AI404" s="46" t="str">
        <f t="shared" si="49"/>
        <v>n</v>
      </c>
      <c r="AJ404" s="178" t="s">
        <v>358</v>
      </c>
      <c r="AK404" s="180">
        <v>44683</v>
      </c>
      <c r="AL404" s="46" t="str">
        <f t="shared" ref="AL404:AL467" si="51">IF(AH404&lt;&gt;$U$7,"0",IF(AK404&lt;$Z$39,"0",IF(AK404&lt;$Z$40,"1","0")))</f>
        <v>0</v>
      </c>
      <c r="AM404" s="46">
        <f t="shared" si="50"/>
        <v>0</v>
      </c>
      <c r="AN404" s="46">
        <v>3</v>
      </c>
    </row>
    <row r="405" spans="27:40" x14ac:dyDescent="0.25">
      <c r="AA405" s="99">
        <v>43162</v>
      </c>
      <c r="AH405" s="178" t="s">
        <v>358</v>
      </c>
      <c r="AI405" s="46" t="str">
        <f t="shared" si="49"/>
        <v>n</v>
      </c>
      <c r="AJ405" s="178" t="s">
        <v>358</v>
      </c>
      <c r="AK405" s="180">
        <v>44683</v>
      </c>
      <c r="AL405" s="46" t="str">
        <f t="shared" si="51"/>
        <v>0</v>
      </c>
      <c r="AM405" s="46">
        <f t="shared" si="50"/>
        <v>0</v>
      </c>
      <c r="AN405" s="46">
        <v>1</v>
      </c>
    </row>
    <row r="406" spans="27:40" x14ac:dyDescent="0.25">
      <c r="AA406" s="99">
        <v>43163</v>
      </c>
      <c r="AH406" s="178" t="s">
        <v>114</v>
      </c>
      <c r="AI406" s="46" t="str">
        <f t="shared" si="49"/>
        <v>n</v>
      </c>
      <c r="AJ406" s="178" t="s">
        <v>114</v>
      </c>
      <c r="AK406" s="181">
        <v>44239</v>
      </c>
      <c r="AL406" s="46" t="str">
        <f t="shared" si="51"/>
        <v>0</v>
      </c>
      <c r="AM406" s="46">
        <f t="shared" si="50"/>
        <v>0</v>
      </c>
      <c r="AN406" s="46">
        <v>2</v>
      </c>
    </row>
    <row r="407" spans="27:40" x14ac:dyDescent="0.25">
      <c r="AA407" s="99">
        <v>43164</v>
      </c>
      <c r="AH407" s="178" t="s">
        <v>114</v>
      </c>
      <c r="AI407" s="46" t="str">
        <f t="shared" si="49"/>
        <v>n</v>
      </c>
      <c r="AJ407" s="178" t="s">
        <v>114</v>
      </c>
      <c r="AK407" s="180">
        <v>44684</v>
      </c>
      <c r="AL407" s="46" t="str">
        <f t="shared" si="51"/>
        <v>0</v>
      </c>
      <c r="AM407" s="46">
        <f t="shared" si="50"/>
        <v>0</v>
      </c>
      <c r="AN407" s="46">
        <v>3</v>
      </c>
    </row>
    <row r="408" spans="27:40" x14ac:dyDescent="0.25">
      <c r="AA408" s="99">
        <v>43165</v>
      </c>
      <c r="AH408" s="178" t="s">
        <v>114</v>
      </c>
      <c r="AI408" s="46" t="str">
        <f t="shared" si="49"/>
        <v>n</v>
      </c>
      <c r="AJ408" s="178" t="s">
        <v>114</v>
      </c>
      <c r="AK408" s="180">
        <v>44684</v>
      </c>
      <c r="AL408" s="46" t="str">
        <f t="shared" si="51"/>
        <v>0</v>
      </c>
      <c r="AM408" s="46">
        <f t="shared" si="50"/>
        <v>0</v>
      </c>
      <c r="AN408" s="46">
        <v>1</v>
      </c>
    </row>
    <row r="409" spans="27:40" x14ac:dyDescent="0.25">
      <c r="AA409" s="99">
        <v>43166</v>
      </c>
      <c r="AH409" s="178" t="s">
        <v>50</v>
      </c>
      <c r="AI409" s="46" t="str">
        <f t="shared" si="49"/>
        <v>n</v>
      </c>
      <c r="AJ409" s="178" t="s">
        <v>50</v>
      </c>
      <c r="AK409" s="180">
        <v>44239</v>
      </c>
      <c r="AL409" s="46" t="str">
        <f t="shared" si="51"/>
        <v>0</v>
      </c>
      <c r="AM409" s="46">
        <f t="shared" si="50"/>
        <v>0</v>
      </c>
      <c r="AN409" s="46">
        <v>2</v>
      </c>
    </row>
    <row r="410" spans="27:40" x14ac:dyDescent="0.25">
      <c r="AA410" s="99">
        <v>43167</v>
      </c>
      <c r="AH410" s="178" t="s">
        <v>50</v>
      </c>
      <c r="AI410" s="46" t="str">
        <f t="shared" si="49"/>
        <v>n</v>
      </c>
      <c r="AJ410" s="178" t="s">
        <v>50</v>
      </c>
      <c r="AK410" s="180">
        <v>44685</v>
      </c>
      <c r="AL410" s="46" t="str">
        <f t="shared" si="51"/>
        <v>0</v>
      </c>
      <c r="AM410" s="46">
        <f t="shared" si="50"/>
        <v>0</v>
      </c>
      <c r="AN410" s="46">
        <v>3</v>
      </c>
    </row>
    <row r="411" spans="27:40" x14ac:dyDescent="0.25">
      <c r="AA411" s="99">
        <v>43168</v>
      </c>
      <c r="AH411" s="178" t="s">
        <v>50</v>
      </c>
      <c r="AI411" s="46" t="str">
        <f t="shared" si="49"/>
        <v>n</v>
      </c>
      <c r="AJ411" s="178" t="s">
        <v>50</v>
      </c>
      <c r="AK411" s="180">
        <v>44685</v>
      </c>
      <c r="AL411" s="46" t="str">
        <f t="shared" si="51"/>
        <v>0</v>
      </c>
      <c r="AM411" s="46">
        <f t="shared" si="50"/>
        <v>0</v>
      </c>
      <c r="AN411" s="46">
        <v>1</v>
      </c>
    </row>
    <row r="412" spans="27:40" x14ac:dyDescent="0.25">
      <c r="AA412" s="99">
        <v>43169</v>
      </c>
      <c r="AH412" s="178" t="s">
        <v>131</v>
      </c>
      <c r="AI412" s="46" t="str">
        <f t="shared" si="49"/>
        <v>n</v>
      </c>
      <c r="AJ412" s="178" t="s">
        <v>131</v>
      </c>
      <c r="AK412" s="181">
        <v>44239</v>
      </c>
      <c r="AL412" s="46" t="str">
        <f t="shared" si="51"/>
        <v>0</v>
      </c>
      <c r="AM412" s="46">
        <f t="shared" si="50"/>
        <v>0</v>
      </c>
      <c r="AN412" s="46">
        <v>2</v>
      </c>
    </row>
    <row r="413" spans="27:40" x14ac:dyDescent="0.25">
      <c r="AA413" s="99">
        <v>43170</v>
      </c>
      <c r="AH413" s="178" t="s">
        <v>131</v>
      </c>
      <c r="AI413" s="46" t="str">
        <f t="shared" si="49"/>
        <v>n</v>
      </c>
      <c r="AJ413" s="178" t="s">
        <v>131</v>
      </c>
      <c r="AK413" s="180">
        <v>44686</v>
      </c>
      <c r="AL413" s="46" t="str">
        <f t="shared" si="51"/>
        <v>0</v>
      </c>
      <c r="AM413" s="46">
        <f t="shared" si="50"/>
        <v>0</v>
      </c>
      <c r="AN413" s="46">
        <v>3</v>
      </c>
    </row>
    <row r="414" spans="27:40" x14ac:dyDescent="0.25">
      <c r="AA414" s="99">
        <v>43171</v>
      </c>
      <c r="AH414" s="178" t="s">
        <v>131</v>
      </c>
      <c r="AI414" s="46" t="str">
        <f t="shared" si="49"/>
        <v>n</v>
      </c>
      <c r="AJ414" s="178" t="s">
        <v>131</v>
      </c>
      <c r="AK414" s="180">
        <v>44686</v>
      </c>
      <c r="AL414" s="46" t="str">
        <f t="shared" si="51"/>
        <v>0</v>
      </c>
      <c r="AM414" s="46">
        <f t="shared" si="50"/>
        <v>0</v>
      </c>
      <c r="AN414" s="46">
        <v>1</v>
      </c>
    </row>
    <row r="415" spans="27:40" x14ac:dyDescent="0.25">
      <c r="AA415" s="99">
        <v>43172</v>
      </c>
      <c r="AH415" s="178" t="s">
        <v>101</v>
      </c>
      <c r="AI415" s="46" t="str">
        <f t="shared" si="49"/>
        <v>n</v>
      </c>
      <c r="AJ415" s="178" t="s">
        <v>101</v>
      </c>
      <c r="AK415" s="181">
        <v>44354</v>
      </c>
      <c r="AL415" s="46" t="str">
        <f t="shared" si="51"/>
        <v>0</v>
      </c>
      <c r="AM415" s="46">
        <f t="shared" si="50"/>
        <v>0</v>
      </c>
      <c r="AN415" s="46">
        <v>2</v>
      </c>
    </row>
    <row r="416" spans="27:40" x14ac:dyDescent="0.25">
      <c r="AA416" s="99">
        <v>43173</v>
      </c>
      <c r="AH416" s="178" t="s">
        <v>101</v>
      </c>
      <c r="AI416" s="46" t="str">
        <f t="shared" si="49"/>
        <v>n</v>
      </c>
      <c r="AJ416" s="178" t="s">
        <v>101</v>
      </c>
      <c r="AK416" s="180">
        <v>44687</v>
      </c>
      <c r="AL416" s="46" t="str">
        <f t="shared" si="51"/>
        <v>0</v>
      </c>
      <c r="AM416" s="46">
        <f t="shared" si="50"/>
        <v>0</v>
      </c>
      <c r="AN416" s="46">
        <v>3</v>
      </c>
    </row>
    <row r="417" spans="27:40" x14ac:dyDescent="0.25">
      <c r="AA417" s="99">
        <v>43174</v>
      </c>
      <c r="AH417" s="178" t="s">
        <v>101</v>
      </c>
      <c r="AI417" s="46" t="str">
        <f t="shared" si="49"/>
        <v>n</v>
      </c>
      <c r="AJ417" s="178" t="s">
        <v>101</v>
      </c>
      <c r="AK417" s="180">
        <v>44687</v>
      </c>
      <c r="AL417" s="46" t="str">
        <f t="shared" si="51"/>
        <v>0</v>
      </c>
      <c r="AM417" s="46">
        <f t="shared" si="50"/>
        <v>0</v>
      </c>
      <c r="AN417" s="46">
        <v>1</v>
      </c>
    </row>
    <row r="418" spans="27:40" x14ac:dyDescent="0.25">
      <c r="AA418" s="99">
        <v>43175</v>
      </c>
      <c r="AH418" s="178" t="s">
        <v>42</v>
      </c>
      <c r="AI418" s="46" t="str">
        <f t="shared" si="49"/>
        <v>n</v>
      </c>
      <c r="AJ418" s="178" t="s">
        <v>42</v>
      </c>
      <c r="AK418" s="180">
        <v>44239</v>
      </c>
      <c r="AL418" s="46" t="str">
        <f t="shared" si="51"/>
        <v>0</v>
      </c>
      <c r="AM418" s="46">
        <f t="shared" si="50"/>
        <v>0</v>
      </c>
      <c r="AN418" s="46">
        <v>2</v>
      </c>
    </row>
    <row r="419" spans="27:40" x14ac:dyDescent="0.25">
      <c r="AA419" s="99">
        <v>43176</v>
      </c>
      <c r="AH419" s="178" t="s">
        <v>42</v>
      </c>
      <c r="AI419" s="46" t="str">
        <f t="shared" si="49"/>
        <v>n</v>
      </c>
      <c r="AJ419" s="178" t="s">
        <v>42</v>
      </c>
      <c r="AK419" s="180">
        <v>44688</v>
      </c>
      <c r="AL419" s="46" t="str">
        <f t="shared" si="51"/>
        <v>0</v>
      </c>
      <c r="AM419" s="46">
        <f t="shared" si="50"/>
        <v>0</v>
      </c>
      <c r="AN419" s="46">
        <v>3</v>
      </c>
    </row>
    <row r="420" spans="27:40" x14ac:dyDescent="0.25">
      <c r="AA420" s="99">
        <v>43177</v>
      </c>
      <c r="AH420" s="178" t="s">
        <v>42</v>
      </c>
      <c r="AI420" s="46" t="str">
        <f t="shared" ref="AI420:AI483" si="52">IF(AH420 = $U$7,"y","n")</f>
        <v>n</v>
      </c>
      <c r="AJ420" s="178" t="s">
        <v>42</v>
      </c>
      <c r="AK420" s="180">
        <v>44688</v>
      </c>
      <c r="AL420" s="46" t="str">
        <f t="shared" si="51"/>
        <v>0</v>
      </c>
      <c r="AM420" s="46">
        <f t="shared" ref="AM420:AM483" si="53">VALUE(AL420)</f>
        <v>0</v>
      </c>
      <c r="AN420" s="46">
        <v>1</v>
      </c>
    </row>
    <row r="421" spans="27:40" x14ac:dyDescent="0.25">
      <c r="AA421" s="99">
        <v>43178</v>
      </c>
      <c r="AH421" s="178" t="s">
        <v>79</v>
      </c>
      <c r="AI421" s="46" t="str">
        <f t="shared" si="52"/>
        <v>n</v>
      </c>
      <c r="AJ421" s="178" t="s">
        <v>79</v>
      </c>
      <c r="AK421" s="181">
        <v>44354</v>
      </c>
      <c r="AL421" s="46" t="str">
        <f t="shared" si="51"/>
        <v>0</v>
      </c>
      <c r="AM421" s="46">
        <f t="shared" si="53"/>
        <v>0</v>
      </c>
      <c r="AN421" s="46">
        <v>2</v>
      </c>
    </row>
    <row r="422" spans="27:40" x14ac:dyDescent="0.25">
      <c r="AA422" s="99">
        <v>43179</v>
      </c>
      <c r="AH422" s="178" t="s">
        <v>79</v>
      </c>
      <c r="AI422" s="46" t="str">
        <f t="shared" si="52"/>
        <v>n</v>
      </c>
      <c r="AJ422" s="178" t="s">
        <v>79</v>
      </c>
      <c r="AK422" s="180">
        <v>44689</v>
      </c>
      <c r="AL422" s="46" t="str">
        <f t="shared" si="51"/>
        <v>0</v>
      </c>
      <c r="AM422" s="46">
        <f t="shared" si="53"/>
        <v>0</v>
      </c>
      <c r="AN422" s="46">
        <v>3</v>
      </c>
    </row>
    <row r="423" spans="27:40" x14ac:dyDescent="0.25">
      <c r="AA423" s="99">
        <v>43180</v>
      </c>
      <c r="AH423" s="178" t="s">
        <v>79</v>
      </c>
      <c r="AI423" s="46" t="str">
        <f t="shared" si="52"/>
        <v>n</v>
      </c>
      <c r="AJ423" s="178" t="s">
        <v>79</v>
      </c>
      <c r="AK423" s="180">
        <v>44689</v>
      </c>
      <c r="AL423" s="46" t="str">
        <f t="shared" si="51"/>
        <v>0</v>
      </c>
      <c r="AM423" s="46">
        <f t="shared" si="53"/>
        <v>0</v>
      </c>
      <c r="AN423" s="46">
        <v>1</v>
      </c>
    </row>
    <row r="424" spans="27:40" x14ac:dyDescent="0.25">
      <c r="AA424" s="99">
        <v>43181</v>
      </c>
      <c r="AH424" s="178" t="s">
        <v>118</v>
      </c>
      <c r="AI424" s="46" t="str">
        <f t="shared" si="52"/>
        <v>n</v>
      </c>
      <c r="AJ424" s="178" t="s">
        <v>118</v>
      </c>
      <c r="AK424" s="181">
        <v>44239</v>
      </c>
      <c r="AL424" s="46" t="str">
        <f t="shared" si="51"/>
        <v>0</v>
      </c>
      <c r="AM424" s="46">
        <f t="shared" si="53"/>
        <v>0</v>
      </c>
      <c r="AN424" s="46">
        <v>2</v>
      </c>
    </row>
    <row r="425" spans="27:40" x14ac:dyDescent="0.25">
      <c r="AA425" s="99">
        <v>43182</v>
      </c>
      <c r="AH425" s="178" t="s">
        <v>118</v>
      </c>
      <c r="AI425" s="46" t="str">
        <f t="shared" si="52"/>
        <v>n</v>
      </c>
      <c r="AJ425" s="178" t="s">
        <v>118</v>
      </c>
      <c r="AK425" s="180">
        <v>44690</v>
      </c>
      <c r="AL425" s="46" t="str">
        <f t="shared" si="51"/>
        <v>0</v>
      </c>
      <c r="AM425" s="46">
        <f t="shared" si="53"/>
        <v>0</v>
      </c>
      <c r="AN425" s="46">
        <v>3</v>
      </c>
    </row>
    <row r="426" spans="27:40" x14ac:dyDescent="0.25">
      <c r="AA426" s="99">
        <v>43183</v>
      </c>
      <c r="AH426" s="178" t="s">
        <v>118</v>
      </c>
      <c r="AI426" s="46" t="str">
        <f t="shared" si="52"/>
        <v>n</v>
      </c>
      <c r="AJ426" s="178" t="s">
        <v>118</v>
      </c>
      <c r="AK426" s="180">
        <v>44690</v>
      </c>
      <c r="AL426" s="46" t="str">
        <f t="shared" si="51"/>
        <v>0</v>
      </c>
      <c r="AM426" s="46">
        <f t="shared" si="53"/>
        <v>0</v>
      </c>
      <c r="AN426" s="46">
        <v>1</v>
      </c>
    </row>
    <row r="427" spans="27:40" x14ac:dyDescent="0.25">
      <c r="AA427" s="99">
        <v>43184</v>
      </c>
      <c r="AH427" s="178" t="s">
        <v>126</v>
      </c>
      <c r="AI427" s="46" t="str">
        <f t="shared" si="52"/>
        <v>n</v>
      </c>
      <c r="AJ427" s="178" t="s">
        <v>126</v>
      </c>
      <c r="AK427" s="181">
        <v>44239</v>
      </c>
      <c r="AL427" s="46" t="str">
        <f t="shared" si="51"/>
        <v>0</v>
      </c>
      <c r="AM427" s="46">
        <f t="shared" si="53"/>
        <v>0</v>
      </c>
      <c r="AN427" s="46">
        <v>2</v>
      </c>
    </row>
    <row r="428" spans="27:40" x14ac:dyDescent="0.25">
      <c r="AA428" s="99">
        <v>43185</v>
      </c>
      <c r="AH428" s="178" t="s">
        <v>126</v>
      </c>
      <c r="AI428" s="46" t="str">
        <f t="shared" si="52"/>
        <v>n</v>
      </c>
      <c r="AJ428" s="178" t="s">
        <v>126</v>
      </c>
      <c r="AK428" s="180">
        <v>44691</v>
      </c>
      <c r="AL428" s="46" t="str">
        <f t="shared" si="51"/>
        <v>0</v>
      </c>
      <c r="AM428" s="46">
        <f t="shared" si="53"/>
        <v>0</v>
      </c>
      <c r="AN428" s="46">
        <v>3</v>
      </c>
    </row>
    <row r="429" spans="27:40" x14ac:dyDescent="0.25">
      <c r="AA429" s="99">
        <v>43186</v>
      </c>
      <c r="AH429" s="178" t="s">
        <v>126</v>
      </c>
      <c r="AI429" s="46" t="str">
        <f t="shared" si="52"/>
        <v>n</v>
      </c>
      <c r="AJ429" s="178" t="s">
        <v>126</v>
      </c>
      <c r="AK429" s="180">
        <v>44691</v>
      </c>
      <c r="AL429" s="46" t="str">
        <f t="shared" si="51"/>
        <v>0</v>
      </c>
      <c r="AM429" s="46">
        <f t="shared" si="53"/>
        <v>0</v>
      </c>
      <c r="AN429" s="46">
        <v>1</v>
      </c>
    </row>
    <row r="430" spans="27:40" x14ac:dyDescent="0.25">
      <c r="AA430" s="99">
        <v>43187</v>
      </c>
      <c r="AH430" s="178" t="s">
        <v>115</v>
      </c>
      <c r="AI430" s="46" t="str">
        <f t="shared" si="52"/>
        <v>n</v>
      </c>
      <c r="AJ430" s="178" t="s">
        <v>115</v>
      </c>
      <c r="AK430" s="181">
        <v>44239</v>
      </c>
      <c r="AL430" s="46" t="str">
        <f t="shared" si="51"/>
        <v>0</v>
      </c>
      <c r="AM430" s="46">
        <f t="shared" si="53"/>
        <v>0</v>
      </c>
      <c r="AN430" s="46">
        <v>2</v>
      </c>
    </row>
    <row r="431" spans="27:40" x14ac:dyDescent="0.25">
      <c r="AH431" s="178" t="s">
        <v>115</v>
      </c>
      <c r="AI431" s="46" t="str">
        <f t="shared" si="52"/>
        <v>n</v>
      </c>
      <c r="AJ431" s="178" t="s">
        <v>115</v>
      </c>
      <c r="AK431" s="180">
        <v>44692</v>
      </c>
      <c r="AL431" s="46" t="str">
        <f t="shared" si="51"/>
        <v>0</v>
      </c>
      <c r="AM431" s="46">
        <f t="shared" si="53"/>
        <v>0</v>
      </c>
      <c r="AN431" s="46">
        <v>3</v>
      </c>
    </row>
    <row r="432" spans="27:40" x14ac:dyDescent="0.25">
      <c r="AH432" s="178" t="s">
        <v>115</v>
      </c>
      <c r="AI432" s="46" t="str">
        <f t="shared" si="52"/>
        <v>n</v>
      </c>
      <c r="AJ432" s="178" t="s">
        <v>115</v>
      </c>
      <c r="AK432" s="180">
        <v>44692</v>
      </c>
      <c r="AL432" s="46" t="str">
        <f t="shared" si="51"/>
        <v>0</v>
      </c>
      <c r="AM432" s="46">
        <f t="shared" si="53"/>
        <v>0</v>
      </c>
      <c r="AN432" s="46">
        <v>1</v>
      </c>
    </row>
    <row r="433" spans="34:40" x14ac:dyDescent="0.25">
      <c r="AH433" s="178" t="s">
        <v>102</v>
      </c>
      <c r="AI433" s="46" t="str">
        <f t="shared" si="52"/>
        <v>n</v>
      </c>
      <c r="AJ433" s="178" t="s">
        <v>102</v>
      </c>
      <c r="AK433" s="181">
        <v>44354</v>
      </c>
      <c r="AL433" s="46" t="str">
        <f t="shared" si="51"/>
        <v>0</v>
      </c>
      <c r="AM433" s="46">
        <f t="shared" si="53"/>
        <v>0</v>
      </c>
      <c r="AN433" s="46">
        <v>2</v>
      </c>
    </row>
    <row r="434" spans="34:40" x14ac:dyDescent="0.25">
      <c r="AH434" s="178" t="s">
        <v>102</v>
      </c>
      <c r="AI434" s="46" t="str">
        <f t="shared" si="52"/>
        <v>n</v>
      </c>
      <c r="AJ434" s="178" t="s">
        <v>102</v>
      </c>
      <c r="AK434" s="180">
        <v>44693</v>
      </c>
      <c r="AL434" s="46" t="str">
        <f t="shared" si="51"/>
        <v>0</v>
      </c>
      <c r="AM434" s="46">
        <f t="shared" si="53"/>
        <v>0</v>
      </c>
      <c r="AN434" s="46">
        <v>3</v>
      </c>
    </row>
    <row r="435" spans="34:40" x14ac:dyDescent="0.25">
      <c r="AH435" s="178" t="s">
        <v>102</v>
      </c>
      <c r="AI435" s="46" t="str">
        <f t="shared" si="52"/>
        <v>n</v>
      </c>
      <c r="AJ435" s="178" t="s">
        <v>102</v>
      </c>
      <c r="AK435" s="180">
        <v>44693</v>
      </c>
      <c r="AL435" s="46" t="str">
        <f t="shared" si="51"/>
        <v>0</v>
      </c>
      <c r="AM435" s="46">
        <f t="shared" si="53"/>
        <v>0</v>
      </c>
      <c r="AN435" s="46">
        <v>1</v>
      </c>
    </row>
    <row r="436" spans="34:40" x14ac:dyDescent="0.25">
      <c r="AH436" s="178" t="s">
        <v>80</v>
      </c>
      <c r="AI436" s="46" t="str">
        <f t="shared" si="52"/>
        <v>n</v>
      </c>
      <c r="AJ436" s="178" t="s">
        <v>80</v>
      </c>
      <c r="AK436" s="181">
        <v>44354</v>
      </c>
      <c r="AL436" s="46" t="str">
        <f t="shared" si="51"/>
        <v>0</v>
      </c>
      <c r="AM436" s="46">
        <f t="shared" si="53"/>
        <v>0</v>
      </c>
      <c r="AN436" s="46">
        <v>2</v>
      </c>
    </row>
    <row r="437" spans="34:40" x14ac:dyDescent="0.25">
      <c r="AH437" s="178" t="s">
        <v>80</v>
      </c>
      <c r="AI437" s="46" t="str">
        <f t="shared" si="52"/>
        <v>n</v>
      </c>
      <c r="AJ437" s="178" t="s">
        <v>80</v>
      </c>
      <c r="AK437" s="180">
        <v>44694</v>
      </c>
      <c r="AL437" s="46" t="str">
        <f t="shared" si="51"/>
        <v>0</v>
      </c>
      <c r="AM437" s="46">
        <f t="shared" si="53"/>
        <v>0</v>
      </c>
      <c r="AN437" s="46">
        <v>3</v>
      </c>
    </row>
    <row r="438" spans="34:40" x14ac:dyDescent="0.25">
      <c r="AH438" s="178" t="s">
        <v>80</v>
      </c>
      <c r="AI438" s="46" t="str">
        <f t="shared" si="52"/>
        <v>n</v>
      </c>
      <c r="AJ438" s="178" t="s">
        <v>80</v>
      </c>
      <c r="AK438" s="180">
        <v>44694</v>
      </c>
      <c r="AL438" s="46" t="str">
        <f t="shared" si="51"/>
        <v>0</v>
      </c>
      <c r="AM438" s="46">
        <f t="shared" si="53"/>
        <v>0</v>
      </c>
      <c r="AN438" s="46">
        <v>1</v>
      </c>
    </row>
    <row r="439" spans="34:40" x14ac:dyDescent="0.25">
      <c r="AH439" s="178" t="s">
        <v>127</v>
      </c>
      <c r="AI439" s="46" t="str">
        <f t="shared" si="52"/>
        <v>n</v>
      </c>
      <c r="AJ439" s="178" t="s">
        <v>127</v>
      </c>
      <c r="AK439" s="181">
        <v>44239</v>
      </c>
      <c r="AL439" s="46" t="str">
        <f t="shared" si="51"/>
        <v>0</v>
      </c>
      <c r="AM439" s="46">
        <f t="shared" si="53"/>
        <v>0</v>
      </c>
      <c r="AN439" s="46">
        <v>2</v>
      </c>
    </row>
    <row r="440" spans="34:40" x14ac:dyDescent="0.25">
      <c r="AH440" s="178" t="s">
        <v>127</v>
      </c>
      <c r="AI440" s="46" t="str">
        <f t="shared" si="52"/>
        <v>n</v>
      </c>
      <c r="AJ440" s="178" t="s">
        <v>127</v>
      </c>
      <c r="AK440" s="180">
        <v>44695</v>
      </c>
      <c r="AL440" s="46" t="str">
        <f t="shared" si="51"/>
        <v>0</v>
      </c>
      <c r="AM440" s="46">
        <f t="shared" si="53"/>
        <v>0</v>
      </c>
      <c r="AN440" s="46">
        <v>3</v>
      </c>
    </row>
    <row r="441" spans="34:40" x14ac:dyDescent="0.25">
      <c r="AH441" s="178" t="s">
        <v>127</v>
      </c>
      <c r="AI441" s="46" t="str">
        <f t="shared" si="52"/>
        <v>n</v>
      </c>
      <c r="AJ441" s="178" t="s">
        <v>127</v>
      </c>
      <c r="AK441" s="180">
        <v>44695</v>
      </c>
      <c r="AL441" s="46" t="str">
        <f t="shared" si="51"/>
        <v>0</v>
      </c>
      <c r="AM441" s="46">
        <f t="shared" si="53"/>
        <v>0</v>
      </c>
      <c r="AN441" s="46">
        <v>1</v>
      </c>
    </row>
    <row r="442" spans="34:40" x14ac:dyDescent="0.25">
      <c r="AH442" s="178" t="s">
        <v>129</v>
      </c>
      <c r="AI442" s="46" t="str">
        <f t="shared" si="52"/>
        <v>n</v>
      </c>
      <c r="AJ442" s="178" t="s">
        <v>129</v>
      </c>
      <c r="AK442" s="181">
        <v>44239</v>
      </c>
      <c r="AL442" s="46" t="str">
        <f t="shared" si="51"/>
        <v>0</v>
      </c>
      <c r="AM442" s="46">
        <f t="shared" si="53"/>
        <v>0</v>
      </c>
      <c r="AN442" s="46">
        <v>2</v>
      </c>
    </row>
    <row r="443" spans="34:40" x14ac:dyDescent="0.25">
      <c r="AH443" s="178" t="s">
        <v>129</v>
      </c>
      <c r="AI443" s="46" t="str">
        <f t="shared" si="52"/>
        <v>n</v>
      </c>
      <c r="AJ443" s="178" t="s">
        <v>129</v>
      </c>
      <c r="AK443" s="180">
        <v>44696</v>
      </c>
      <c r="AL443" s="46" t="str">
        <f t="shared" si="51"/>
        <v>0</v>
      </c>
      <c r="AM443" s="46">
        <f t="shared" si="53"/>
        <v>0</v>
      </c>
      <c r="AN443" s="46">
        <v>3</v>
      </c>
    </row>
    <row r="444" spans="34:40" x14ac:dyDescent="0.25">
      <c r="AH444" s="178" t="s">
        <v>129</v>
      </c>
      <c r="AI444" s="46" t="str">
        <f t="shared" si="52"/>
        <v>n</v>
      </c>
      <c r="AJ444" s="178" t="s">
        <v>129</v>
      </c>
      <c r="AK444" s="180">
        <v>44696</v>
      </c>
      <c r="AL444" s="46" t="str">
        <f t="shared" si="51"/>
        <v>0</v>
      </c>
      <c r="AM444" s="46">
        <f t="shared" si="53"/>
        <v>0</v>
      </c>
      <c r="AN444" s="46">
        <v>1</v>
      </c>
    </row>
    <row r="445" spans="34:40" x14ac:dyDescent="0.25">
      <c r="AH445" s="178" t="s">
        <v>359</v>
      </c>
      <c r="AI445" s="46" t="str">
        <f t="shared" si="52"/>
        <v>n</v>
      </c>
      <c r="AJ445" s="178" t="s">
        <v>359</v>
      </c>
      <c r="AK445" s="181">
        <v>44239</v>
      </c>
      <c r="AL445" s="46" t="str">
        <f t="shared" si="51"/>
        <v>0</v>
      </c>
      <c r="AM445" s="46">
        <f t="shared" si="53"/>
        <v>0</v>
      </c>
      <c r="AN445" s="46">
        <v>2</v>
      </c>
    </row>
    <row r="446" spans="34:40" x14ac:dyDescent="0.25">
      <c r="AH446" s="178" t="s">
        <v>359</v>
      </c>
      <c r="AI446" s="46" t="str">
        <f t="shared" si="52"/>
        <v>n</v>
      </c>
      <c r="AJ446" s="178" t="s">
        <v>359</v>
      </c>
      <c r="AK446" s="180">
        <v>44697</v>
      </c>
      <c r="AL446" s="46" t="str">
        <f t="shared" si="51"/>
        <v>0</v>
      </c>
      <c r="AM446" s="46">
        <f t="shared" si="53"/>
        <v>0</v>
      </c>
      <c r="AN446" s="46">
        <v>3</v>
      </c>
    </row>
    <row r="447" spans="34:40" x14ac:dyDescent="0.25">
      <c r="AH447" s="178" t="s">
        <v>359</v>
      </c>
      <c r="AI447" s="46" t="str">
        <f t="shared" si="52"/>
        <v>n</v>
      </c>
      <c r="AJ447" s="178" t="s">
        <v>359</v>
      </c>
      <c r="AK447" s="180">
        <v>44697</v>
      </c>
      <c r="AL447" s="46" t="str">
        <f t="shared" si="51"/>
        <v>0</v>
      </c>
      <c r="AM447" s="46">
        <f t="shared" si="53"/>
        <v>0</v>
      </c>
      <c r="AN447" s="46">
        <v>1</v>
      </c>
    </row>
    <row r="448" spans="34:40" x14ac:dyDescent="0.25">
      <c r="AH448" s="178" t="s">
        <v>43</v>
      </c>
      <c r="AI448" s="46" t="str">
        <f t="shared" si="52"/>
        <v>n</v>
      </c>
      <c r="AJ448" s="178" t="s">
        <v>43</v>
      </c>
      <c r="AK448" s="180">
        <v>44239</v>
      </c>
      <c r="AL448" s="46" t="str">
        <f t="shared" si="51"/>
        <v>0</v>
      </c>
      <c r="AM448" s="46">
        <f t="shared" si="53"/>
        <v>0</v>
      </c>
      <c r="AN448" s="46">
        <v>2</v>
      </c>
    </row>
    <row r="449" spans="34:40" x14ac:dyDescent="0.25">
      <c r="AH449" s="178" t="s">
        <v>43</v>
      </c>
      <c r="AI449" s="46" t="str">
        <f t="shared" si="52"/>
        <v>n</v>
      </c>
      <c r="AJ449" s="178" t="s">
        <v>43</v>
      </c>
      <c r="AK449" s="180">
        <v>44698</v>
      </c>
      <c r="AL449" s="46" t="str">
        <f t="shared" si="51"/>
        <v>0</v>
      </c>
      <c r="AM449" s="46">
        <f t="shared" si="53"/>
        <v>0</v>
      </c>
      <c r="AN449" s="46">
        <v>3</v>
      </c>
    </row>
    <row r="450" spans="34:40" x14ac:dyDescent="0.25">
      <c r="AH450" s="178" t="s">
        <v>43</v>
      </c>
      <c r="AI450" s="46" t="str">
        <f t="shared" si="52"/>
        <v>n</v>
      </c>
      <c r="AJ450" s="178" t="s">
        <v>43</v>
      </c>
      <c r="AK450" s="180">
        <v>44698</v>
      </c>
      <c r="AL450" s="46" t="str">
        <f t="shared" si="51"/>
        <v>0</v>
      </c>
      <c r="AM450" s="46">
        <f t="shared" si="53"/>
        <v>0</v>
      </c>
      <c r="AN450" s="46">
        <v>1</v>
      </c>
    </row>
    <row r="451" spans="34:40" x14ac:dyDescent="0.25">
      <c r="AH451" s="178" t="s">
        <v>73</v>
      </c>
      <c r="AI451" s="46" t="str">
        <f t="shared" si="52"/>
        <v>n</v>
      </c>
      <c r="AJ451" s="178" t="s">
        <v>73</v>
      </c>
      <c r="AK451" s="181">
        <v>44354</v>
      </c>
      <c r="AL451" s="46" t="str">
        <f t="shared" si="51"/>
        <v>0</v>
      </c>
      <c r="AM451" s="46">
        <f t="shared" si="53"/>
        <v>0</v>
      </c>
      <c r="AN451" s="46">
        <v>2</v>
      </c>
    </row>
    <row r="452" spans="34:40" x14ac:dyDescent="0.25">
      <c r="AH452" s="178" t="s">
        <v>73</v>
      </c>
      <c r="AI452" s="46" t="str">
        <f t="shared" si="52"/>
        <v>n</v>
      </c>
      <c r="AJ452" s="178" t="s">
        <v>73</v>
      </c>
      <c r="AK452" s="180">
        <v>44699</v>
      </c>
      <c r="AL452" s="46" t="str">
        <f t="shared" si="51"/>
        <v>0</v>
      </c>
      <c r="AM452" s="46">
        <f t="shared" si="53"/>
        <v>0</v>
      </c>
      <c r="AN452" s="46">
        <v>3</v>
      </c>
    </row>
    <row r="453" spans="34:40" x14ac:dyDescent="0.25">
      <c r="AH453" s="178" t="s">
        <v>73</v>
      </c>
      <c r="AI453" s="46" t="str">
        <f t="shared" si="52"/>
        <v>n</v>
      </c>
      <c r="AJ453" s="178" t="s">
        <v>73</v>
      </c>
      <c r="AK453" s="180">
        <v>44699</v>
      </c>
      <c r="AL453" s="46" t="str">
        <f t="shared" si="51"/>
        <v>0</v>
      </c>
      <c r="AM453" s="46">
        <f t="shared" si="53"/>
        <v>0</v>
      </c>
      <c r="AN453" s="46">
        <v>1</v>
      </c>
    </row>
    <row r="454" spans="34:40" x14ac:dyDescent="0.25">
      <c r="AH454" s="178" t="s">
        <v>58</v>
      </c>
      <c r="AI454" s="46" t="str">
        <f t="shared" si="52"/>
        <v>n</v>
      </c>
      <c r="AJ454" s="178" t="s">
        <v>58</v>
      </c>
      <c r="AK454" s="180">
        <v>44239</v>
      </c>
      <c r="AL454" s="46" t="str">
        <f t="shared" si="51"/>
        <v>0</v>
      </c>
      <c r="AM454" s="46">
        <f t="shared" si="53"/>
        <v>0</v>
      </c>
      <c r="AN454" s="46">
        <v>2</v>
      </c>
    </row>
    <row r="455" spans="34:40" x14ac:dyDescent="0.25">
      <c r="AH455" s="178" t="s">
        <v>58</v>
      </c>
      <c r="AI455" s="46" t="str">
        <f t="shared" si="52"/>
        <v>n</v>
      </c>
      <c r="AJ455" s="178" t="s">
        <v>58</v>
      </c>
      <c r="AK455" s="180">
        <v>44700</v>
      </c>
      <c r="AL455" s="46" t="str">
        <f t="shared" si="51"/>
        <v>0</v>
      </c>
      <c r="AM455" s="46">
        <f t="shared" si="53"/>
        <v>0</v>
      </c>
      <c r="AN455" s="46">
        <v>3</v>
      </c>
    </row>
    <row r="456" spans="34:40" x14ac:dyDescent="0.25">
      <c r="AH456" s="178" t="s">
        <v>58</v>
      </c>
      <c r="AI456" s="46" t="str">
        <f t="shared" si="52"/>
        <v>n</v>
      </c>
      <c r="AJ456" s="178" t="s">
        <v>58</v>
      </c>
      <c r="AK456" s="180">
        <v>44700</v>
      </c>
      <c r="AL456" s="46" t="str">
        <f t="shared" si="51"/>
        <v>0</v>
      </c>
      <c r="AM456" s="46">
        <f t="shared" si="53"/>
        <v>0</v>
      </c>
      <c r="AN456" s="46">
        <v>1</v>
      </c>
    </row>
    <row r="457" spans="34:40" x14ac:dyDescent="0.25">
      <c r="AH457" s="178" t="s">
        <v>103</v>
      </c>
      <c r="AI457" s="46" t="str">
        <f t="shared" si="52"/>
        <v>n</v>
      </c>
      <c r="AJ457" s="178" t="s">
        <v>103</v>
      </c>
      <c r="AK457" s="181">
        <v>44354</v>
      </c>
      <c r="AL457" s="46" t="str">
        <f t="shared" si="51"/>
        <v>0</v>
      </c>
      <c r="AM457" s="46">
        <f t="shared" si="53"/>
        <v>0</v>
      </c>
      <c r="AN457" s="46">
        <v>2</v>
      </c>
    </row>
    <row r="458" spans="34:40" x14ac:dyDescent="0.25">
      <c r="AH458" s="178" t="s">
        <v>103</v>
      </c>
      <c r="AI458" s="46" t="str">
        <f t="shared" si="52"/>
        <v>n</v>
      </c>
      <c r="AJ458" s="178" t="s">
        <v>103</v>
      </c>
      <c r="AK458" s="180">
        <v>44701</v>
      </c>
      <c r="AL458" s="46" t="str">
        <f t="shared" si="51"/>
        <v>0</v>
      </c>
      <c r="AM458" s="46">
        <f t="shared" si="53"/>
        <v>0</v>
      </c>
      <c r="AN458" s="46">
        <v>3</v>
      </c>
    </row>
    <row r="459" spans="34:40" x14ac:dyDescent="0.25">
      <c r="AH459" s="178" t="s">
        <v>103</v>
      </c>
      <c r="AI459" s="46" t="str">
        <f t="shared" si="52"/>
        <v>n</v>
      </c>
      <c r="AJ459" s="178" t="s">
        <v>103</v>
      </c>
      <c r="AK459" s="180">
        <v>44701</v>
      </c>
      <c r="AL459" s="46" t="str">
        <f t="shared" si="51"/>
        <v>0</v>
      </c>
      <c r="AM459" s="46">
        <f t="shared" si="53"/>
        <v>0</v>
      </c>
      <c r="AN459" s="46">
        <v>1</v>
      </c>
    </row>
    <row r="460" spans="34:40" x14ac:dyDescent="0.25">
      <c r="AH460" s="178" t="s">
        <v>93</v>
      </c>
      <c r="AI460" s="46" t="str">
        <f t="shared" si="52"/>
        <v>n</v>
      </c>
      <c r="AJ460" s="178" t="s">
        <v>93</v>
      </c>
      <c r="AK460" s="181">
        <v>44239</v>
      </c>
      <c r="AL460" s="46" t="str">
        <f t="shared" si="51"/>
        <v>0</v>
      </c>
      <c r="AM460" s="46">
        <f t="shared" si="53"/>
        <v>0</v>
      </c>
      <c r="AN460" s="46">
        <v>2</v>
      </c>
    </row>
    <row r="461" spans="34:40" x14ac:dyDescent="0.25">
      <c r="AH461" s="178" t="s">
        <v>93</v>
      </c>
      <c r="AI461" s="46" t="str">
        <f t="shared" si="52"/>
        <v>n</v>
      </c>
      <c r="AJ461" s="178" t="s">
        <v>93</v>
      </c>
      <c r="AK461" s="180">
        <v>44702</v>
      </c>
      <c r="AL461" s="46" t="str">
        <f t="shared" si="51"/>
        <v>0</v>
      </c>
      <c r="AM461" s="46">
        <f t="shared" si="53"/>
        <v>0</v>
      </c>
      <c r="AN461" s="46">
        <v>3</v>
      </c>
    </row>
    <row r="462" spans="34:40" x14ac:dyDescent="0.25">
      <c r="AH462" s="178" t="s">
        <v>93</v>
      </c>
      <c r="AI462" s="46" t="str">
        <f t="shared" si="52"/>
        <v>n</v>
      </c>
      <c r="AJ462" s="178" t="s">
        <v>93</v>
      </c>
      <c r="AK462" s="180">
        <v>44702</v>
      </c>
      <c r="AL462" s="46" t="str">
        <f t="shared" si="51"/>
        <v>0</v>
      </c>
      <c r="AM462" s="46">
        <f t="shared" si="53"/>
        <v>0</v>
      </c>
      <c r="AN462" s="46">
        <v>1</v>
      </c>
    </row>
    <row r="463" spans="34:40" x14ac:dyDescent="0.25">
      <c r="AH463" s="178" t="s">
        <v>74</v>
      </c>
      <c r="AI463" s="46" t="str">
        <f t="shared" si="52"/>
        <v>n</v>
      </c>
      <c r="AJ463" s="178" t="s">
        <v>74</v>
      </c>
      <c r="AK463" s="181">
        <v>44354</v>
      </c>
      <c r="AL463" s="46" t="str">
        <f t="shared" si="51"/>
        <v>0</v>
      </c>
      <c r="AM463" s="46">
        <f t="shared" si="53"/>
        <v>0</v>
      </c>
      <c r="AN463" s="46">
        <v>2</v>
      </c>
    </row>
    <row r="464" spans="34:40" x14ac:dyDescent="0.25">
      <c r="AH464" s="178" t="s">
        <v>74</v>
      </c>
      <c r="AI464" s="46" t="str">
        <f t="shared" si="52"/>
        <v>n</v>
      </c>
      <c r="AJ464" s="178" t="s">
        <v>74</v>
      </c>
      <c r="AK464" s="180">
        <v>44703</v>
      </c>
      <c r="AL464" s="46" t="str">
        <f t="shared" si="51"/>
        <v>0</v>
      </c>
      <c r="AM464" s="46">
        <f t="shared" si="53"/>
        <v>0</v>
      </c>
      <c r="AN464" s="46">
        <v>3</v>
      </c>
    </row>
    <row r="465" spans="34:40" x14ac:dyDescent="0.25">
      <c r="AH465" s="178" t="s">
        <v>74</v>
      </c>
      <c r="AI465" s="46" t="str">
        <f t="shared" si="52"/>
        <v>n</v>
      </c>
      <c r="AJ465" s="178" t="s">
        <v>74</v>
      </c>
      <c r="AK465" s="180">
        <v>44703</v>
      </c>
      <c r="AL465" s="46" t="str">
        <f t="shared" si="51"/>
        <v>0</v>
      </c>
      <c r="AM465" s="46">
        <f t="shared" si="53"/>
        <v>0</v>
      </c>
      <c r="AN465" s="46">
        <v>1</v>
      </c>
    </row>
    <row r="466" spans="34:40" x14ac:dyDescent="0.25">
      <c r="AH466" s="178" t="s">
        <v>59</v>
      </c>
      <c r="AI466" s="46" t="str">
        <f t="shared" si="52"/>
        <v>n</v>
      </c>
      <c r="AJ466" s="178" t="s">
        <v>59</v>
      </c>
      <c r="AK466" s="180">
        <v>44239</v>
      </c>
      <c r="AL466" s="46" t="str">
        <f t="shared" si="51"/>
        <v>0</v>
      </c>
      <c r="AM466" s="46">
        <f t="shared" si="53"/>
        <v>0</v>
      </c>
      <c r="AN466" s="46">
        <v>2</v>
      </c>
    </row>
    <row r="467" spans="34:40" x14ac:dyDescent="0.25">
      <c r="AH467" s="178" t="s">
        <v>59</v>
      </c>
      <c r="AI467" s="46" t="str">
        <f t="shared" si="52"/>
        <v>n</v>
      </c>
      <c r="AJ467" s="178" t="s">
        <v>59</v>
      </c>
      <c r="AK467" s="180">
        <v>44704</v>
      </c>
      <c r="AL467" s="46" t="str">
        <f t="shared" si="51"/>
        <v>0</v>
      </c>
      <c r="AM467" s="46">
        <f t="shared" si="53"/>
        <v>0</v>
      </c>
      <c r="AN467" s="46">
        <v>3</v>
      </c>
    </row>
    <row r="468" spans="34:40" x14ac:dyDescent="0.25">
      <c r="AH468" s="178" t="s">
        <v>59</v>
      </c>
      <c r="AI468" s="46" t="str">
        <f t="shared" si="52"/>
        <v>n</v>
      </c>
      <c r="AJ468" s="178" t="s">
        <v>59</v>
      </c>
      <c r="AK468" s="180">
        <v>44704</v>
      </c>
      <c r="AL468" s="46" t="str">
        <f t="shared" ref="AL468:AL531" si="54">IF(AH468&lt;&gt;$U$7,"0",IF(AK468&lt;$Z$39,"0",IF(AK468&lt;$Z$40,"1","0")))</f>
        <v>0</v>
      </c>
      <c r="AM468" s="46">
        <f t="shared" si="53"/>
        <v>0</v>
      </c>
      <c r="AN468" s="46">
        <v>1</v>
      </c>
    </row>
    <row r="469" spans="34:40" x14ac:dyDescent="0.25">
      <c r="AH469" s="178" t="s">
        <v>104</v>
      </c>
      <c r="AI469" s="46" t="str">
        <f t="shared" si="52"/>
        <v>n</v>
      </c>
      <c r="AJ469" s="178" t="s">
        <v>104</v>
      </c>
      <c r="AK469" s="181">
        <v>44354</v>
      </c>
      <c r="AL469" s="46" t="str">
        <f t="shared" si="54"/>
        <v>0</v>
      </c>
      <c r="AM469" s="46">
        <f t="shared" si="53"/>
        <v>0</v>
      </c>
      <c r="AN469" s="46">
        <v>2</v>
      </c>
    </row>
    <row r="470" spans="34:40" x14ac:dyDescent="0.25">
      <c r="AH470" s="178" t="s">
        <v>104</v>
      </c>
      <c r="AI470" s="46" t="str">
        <f t="shared" si="52"/>
        <v>n</v>
      </c>
      <c r="AJ470" s="178" t="s">
        <v>104</v>
      </c>
      <c r="AK470" s="180">
        <v>44705</v>
      </c>
      <c r="AL470" s="46" t="str">
        <f t="shared" si="54"/>
        <v>0</v>
      </c>
      <c r="AM470" s="46">
        <f t="shared" si="53"/>
        <v>0</v>
      </c>
      <c r="AN470" s="46">
        <v>3</v>
      </c>
    </row>
    <row r="471" spans="34:40" x14ac:dyDescent="0.25">
      <c r="AH471" s="178" t="s">
        <v>104</v>
      </c>
      <c r="AI471" s="46" t="str">
        <f t="shared" si="52"/>
        <v>n</v>
      </c>
      <c r="AJ471" s="178" t="s">
        <v>104</v>
      </c>
      <c r="AK471" s="180">
        <v>44705</v>
      </c>
      <c r="AL471" s="46" t="str">
        <f t="shared" si="54"/>
        <v>0</v>
      </c>
      <c r="AM471" s="46">
        <f t="shared" si="53"/>
        <v>0</v>
      </c>
      <c r="AN471" s="46">
        <v>1</v>
      </c>
    </row>
    <row r="472" spans="34:40" x14ac:dyDescent="0.25">
      <c r="AH472" s="178" t="s">
        <v>60</v>
      </c>
      <c r="AI472" s="46" t="str">
        <f t="shared" si="52"/>
        <v>n</v>
      </c>
      <c r="AJ472" s="178" t="s">
        <v>60</v>
      </c>
      <c r="AK472" s="180">
        <v>44239</v>
      </c>
      <c r="AL472" s="46" t="str">
        <f t="shared" si="54"/>
        <v>0</v>
      </c>
      <c r="AM472" s="46">
        <f t="shared" si="53"/>
        <v>0</v>
      </c>
      <c r="AN472" s="46">
        <v>2</v>
      </c>
    </row>
    <row r="473" spans="34:40" x14ac:dyDescent="0.25">
      <c r="AH473" s="178" t="s">
        <v>60</v>
      </c>
      <c r="AI473" s="46" t="str">
        <f t="shared" si="52"/>
        <v>n</v>
      </c>
      <c r="AJ473" s="178" t="s">
        <v>60</v>
      </c>
      <c r="AK473" s="180">
        <v>44706</v>
      </c>
      <c r="AL473" s="46" t="str">
        <f t="shared" si="54"/>
        <v>0</v>
      </c>
      <c r="AM473" s="46">
        <f t="shared" si="53"/>
        <v>0</v>
      </c>
      <c r="AN473" s="46">
        <v>3</v>
      </c>
    </row>
    <row r="474" spans="34:40" x14ac:dyDescent="0.25">
      <c r="AH474" s="178" t="s">
        <v>60</v>
      </c>
      <c r="AI474" s="46" t="str">
        <f t="shared" si="52"/>
        <v>n</v>
      </c>
      <c r="AJ474" s="178" t="s">
        <v>60</v>
      </c>
      <c r="AK474" s="180">
        <v>44706</v>
      </c>
      <c r="AL474" s="46" t="str">
        <f t="shared" si="54"/>
        <v>0</v>
      </c>
      <c r="AM474" s="46">
        <f t="shared" si="53"/>
        <v>0</v>
      </c>
      <c r="AN474" s="46">
        <v>1</v>
      </c>
    </row>
    <row r="475" spans="34:40" x14ac:dyDescent="0.25">
      <c r="AH475" s="178" t="s">
        <v>156</v>
      </c>
      <c r="AI475" s="46" t="str">
        <f t="shared" si="52"/>
        <v>n</v>
      </c>
      <c r="AJ475" s="178" t="s">
        <v>156</v>
      </c>
      <c r="AK475" s="181">
        <v>44239</v>
      </c>
      <c r="AL475" s="46" t="str">
        <f t="shared" si="54"/>
        <v>0</v>
      </c>
      <c r="AM475" s="46">
        <f t="shared" si="53"/>
        <v>0</v>
      </c>
      <c r="AN475" s="46">
        <v>2</v>
      </c>
    </row>
    <row r="476" spans="34:40" x14ac:dyDescent="0.25">
      <c r="AH476" s="178" t="s">
        <v>156</v>
      </c>
      <c r="AI476" s="46" t="str">
        <f t="shared" si="52"/>
        <v>n</v>
      </c>
      <c r="AJ476" s="178" t="s">
        <v>156</v>
      </c>
      <c r="AK476" s="180">
        <v>44707</v>
      </c>
      <c r="AL476" s="46" t="str">
        <f t="shared" si="54"/>
        <v>0</v>
      </c>
      <c r="AM476" s="46">
        <f t="shared" si="53"/>
        <v>0</v>
      </c>
      <c r="AN476" s="46">
        <v>3</v>
      </c>
    </row>
    <row r="477" spans="34:40" x14ac:dyDescent="0.25">
      <c r="AH477" s="178" t="s">
        <v>156</v>
      </c>
      <c r="AI477" s="46" t="str">
        <f t="shared" si="52"/>
        <v>n</v>
      </c>
      <c r="AJ477" s="178" t="s">
        <v>156</v>
      </c>
      <c r="AK477" s="180">
        <v>44707</v>
      </c>
      <c r="AL477" s="46" t="str">
        <f t="shared" si="54"/>
        <v>0</v>
      </c>
      <c r="AM477" s="46">
        <f t="shared" si="53"/>
        <v>0</v>
      </c>
      <c r="AN477" s="46">
        <v>1</v>
      </c>
    </row>
    <row r="478" spans="34:40" x14ac:dyDescent="0.25">
      <c r="AH478" s="178" t="s">
        <v>51</v>
      </c>
      <c r="AI478" s="46" t="str">
        <f t="shared" si="52"/>
        <v>n</v>
      </c>
      <c r="AJ478" s="178" t="s">
        <v>51</v>
      </c>
      <c r="AK478" s="180">
        <v>44239</v>
      </c>
      <c r="AL478" s="46" t="str">
        <f t="shared" si="54"/>
        <v>0</v>
      </c>
      <c r="AM478" s="46">
        <f t="shared" si="53"/>
        <v>0</v>
      </c>
      <c r="AN478" s="46">
        <v>2</v>
      </c>
    </row>
    <row r="479" spans="34:40" x14ac:dyDescent="0.25">
      <c r="AH479" s="178" t="s">
        <v>51</v>
      </c>
      <c r="AI479" s="46" t="str">
        <f t="shared" si="52"/>
        <v>n</v>
      </c>
      <c r="AJ479" s="178" t="s">
        <v>51</v>
      </c>
      <c r="AK479" s="180">
        <v>44708</v>
      </c>
      <c r="AL479" s="46" t="str">
        <f t="shared" si="54"/>
        <v>0</v>
      </c>
      <c r="AM479" s="46">
        <f t="shared" si="53"/>
        <v>0</v>
      </c>
      <c r="AN479" s="46">
        <v>3</v>
      </c>
    </row>
    <row r="480" spans="34:40" x14ac:dyDescent="0.25">
      <c r="AH480" s="178" t="s">
        <v>51</v>
      </c>
      <c r="AI480" s="46" t="str">
        <f t="shared" si="52"/>
        <v>n</v>
      </c>
      <c r="AJ480" s="178" t="s">
        <v>51</v>
      </c>
      <c r="AK480" s="180">
        <v>44708</v>
      </c>
      <c r="AL480" s="46" t="str">
        <f t="shared" si="54"/>
        <v>0</v>
      </c>
      <c r="AM480" s="46">
        <f t="shared" si="53"/>
        <v>0</v>
      </c>
      <c r="AN480" s="46">
        <v>1</v>
      </c>
    </row>
    <row r="481" spans="34:40" x14ac:dyDescent="0.25">
      <c r="AH481" s="178" t="s">
        <v>82</v>
      </c>
      <c r="AI481" s="46" t="str">
        <f t="shared" si="52"/>
        <v>n</v>
      </c>
      <c r="AJ481" s="178" t="s">
        <v>82</v>
      </c>
      <c r="AK481" s="180">
        <v>44239</v>
      </c>
      <c r="AL481" s="46" t="str">
        <f t="shared" si="54"/>
        <v>0</v>
      </c>
      <c r="AM481" s="46">
        <f t="shared" si="53"/>
        <v>0</v>
      </c>
      <c r="AN481" s="46">
        <v>2</v>
      </c>
    </row>
    <row r="482" spans="34:40" x14ac:dyDescent="0.25">
      <c r="AH482" s="178" t="s">
        <v>82</v>
      </c>
      <c r="AI482" s="46" t="str">
        <f t="shared" si="52"/>
        <v>n</v>
      </c>
      <c r="AJ482" s="178" t="s">
        <v>82</v>
      </c>
      <c r="AK482" s="181">
        <v>44354</v>
      </c>
      <c r="AL482" s="46" t="str">
        <f t="shared" si="54"/>
        <v>0</v>
      </c>
      <c r="AM482" s="46">
        <f t="shared" si="53"/>
        <v>0</v>
      </c>
      <c r="AN482" s="46">
        <v>3</v>
      </c>
    </row>
    <row r="483" spans="34:40" x14ac:dyDescent="0.25">
      <c r="AH483" s="178" t="s">
        <v>82</v>
      </c>
      <c r="AI483" s="46" t="str">
        <f t="shared" si="52"/>
        <v>n</v>
      </c>
      <c r="AJ483" s="178" t="s">
        <v>82</v>
      </c>
      <c r="AK483" s="180">
        <v>44709</v>
      </c>
      <c r="AL483" s="46" t="str">
        <f t="shared" si="54"/>
        <v>0</v>
      </c>
      <c r="AM483" s="46">
        <f t="shared" si="53"/>
        <v>0</v>
      </c>
      <c r="AN483" s="46">
        <v>1</v>
      </c>
    </row>
    <row r="484" spans="34:40" x14ac:dyDescent="0.25">
      <c r="AH484" s="178" t="s">
        <v>82</v>
      </c>
      <c r="AI484" s="46" t="str">
        <f t="shared" ref="AI484:AI547" si="55">IF(AH484 = $U$7,"y","n")</f>
        <v>n</v>
      </c>
      <c r="AJ484" s="178" t="s">
        <v>82</v>
      </c>
      <c r="AK484" s="180">
        <v>44709</v>
      </c>
      <c r="AL484" s="46" t="str">
        <f t="shared" si="54"/>
        <v>0</v>
      </c>
      <c r="AM484" s="46">
        <f t="shared" ref="AM484:AM547" si="56">VALUE(AL484)</f>
        <v>0</v>
      </c>
      <c r="AN484" s="46">
        <v>2</v>
      </c>
    </row>
    <row r="485" spans="34:40" x14ac:dyDescent="0.25">
      <c r="AH485" s="178" t="s">
        <v>82</v>
      </c>
      <c r="AI485" s="46" t="str">
        <f t="shared" si="55"/>
        <v>n</v>
      </c>
      <c r="AJ485" s="178" t="s">
        <v>82</v>
      </c>
      <c r="AK485" s="180">
        <v>44710</v>
      </c>
      <c r="AL485" s="46" t="str">
        <f t="shared" si="54"/>
        <v>0</v>
      </c>
      <c r="AM485" s="46">
        <f t="shared" si="56"/>
        <v>0</v>
      </c>
      <c r="AN485" s="46">
        <v>3</v>
      </c>
    </row>
    <row r="486" spans="34:40" x14ac:dyDescent="0.25">
      <c r="AH486" s="178" t="s">
        <v>82</v>
      </c>
      <c r="AI486" s="46" t="str">
        <f t="shared" si="55"/>
        <v>n</v>
      </c>
      <c r="AJ486" s="178" t="s">
        <v>82</v>
      </c>
      <c r="AK486" s="180">
        <v>44710</v>
      </c>
      <c r="AL486" s="46" t="str">
        <f t="shared" si="54"/>
        <v>0</v>
      </c>
      <c r="AM486" s="46">
        <f t="shared" si="56"/>
        <v>0</v>
      </c>
      <c r="AN486" s="46">
        <v>1</v>
      </c>
    </row>
    <row r="487" spans="34:40" x14ac:dyDescent="0.25">
      <c r="AH487" s="178" t="s">
        <v>61</v>
      </c>
      <c r="AI487" s="46" t="str">
        <f t="shared" si="55"/>
        <v>n</v>
      </c>
      <c r="AJ487" s="178" t="s">
        <v>61</v>
      </c>
      <c r="AK487" s="180">
        <v>44239</v>
      </c>
      <c r="AL487" s="46" t="str">
        <f t="shared" si="54"/>
        <v>0</v>
      </c>
      <c r="AM487" s="46">
        <f t="shared" si="56"/>
        <v>0</v>
      </c>
      <c r="AN487" s="46">
        <v>2</v>
      </c>
    </row>
    <row r="488" spans="34:40" x14ac:dyDescent="0.25">
      <c r="AH488" s="178" t="s">
        <v>61</v>
      </c>
      <c r="AI488" s="46" t="str">
        <f t="shared" si="55"/>
        <v>n</v>
      </c>
      <c r="AJ488" s="178" t="s">
        <v>61</v>
      </c>
      <c r="AK488" s="180">
        <v>44711</v>
      </c>
      <c r="AL488" s="46" t="str">
        <f t="shared" si="54"/>
        <v>0</v>
      </c>
      <c r="AM488" s="46">
        <f t="shared" si="56"/>
        <v>0</v>
      </c>
      <c r="AN488" s="46">
        <v>3</v>
      </c>
    </row>
    <row r="489" spans="34:40" x14ac:dyDescent="0.25">
      <c r="AH489" s="178" t="s">
        <v>61</v>
      </c>
      <c r="AI489" s="46" t="str">
        <f t="shared" si="55"/>
        <v>n</v>
      </c>
      <c r="AJ489" s="178" t="s">
        <v>61</v>
      </c>
      <c r="AK489" s="180">
        <v>44711</v>
      </c>
      <c r="AL489" s="46" t="str">
        <f t="shared" si="54"/>
        <v>0</v>
      </c>
      <c r="AM489" s="46">
        <f t="shared" si="56"/>
        <v>0</v>
      </c>
      <c r="AN489" s="46">
        <v>1</v>
      </c>
    </row>
    <row r="490" spans="34:40" x14ac:dyDescent="0.25">
      <c r="AH490" s="178" t="s">
        <v>94</v>
      </c>
      <c r="AI490" s="46" t="str">
        <f t="shared" si="55"/>
        <v>n</v>
      </c>
      <c r="AJ490" s="178" t="s">
        <v>94</v>
      </c>
      <c r="AK490" s="181">
        <v>44239</v>
      </c>
      <c r="AL490" s="46" t="str">
        <f t="shared" si="54"/>
        <v>0</v>
      </c>
      <c r="AM490" s="46">
        <f t="shared" si="56"/>
        <v>0</v>
      </c>
      <c r="AN490" s="46">
        <v>2</v>
      </c>
    </row>
    <row r="491" spans="34:40" x14ac:dyDescent="0.25">
      <c r="AH491" s="178" t="s">
        <v>94</v>
      </c>
      <c r="AI491" s="46" t="str">
        <f t="shared" si="55"/>
        <v>n</v>
      </c>
      <c r="AJ491" s="178" t="s">
        <v>94</v>
      </c>
      <c r="AK491" s="180">
        <v>44712</v>
      </c>
      <c r="AL491" s="46" t="str">
        <f t="shared" si="54"/>
        <v>0</v>
      </c>
      <c r="AM491" s="46">
        <f t="shared" si="56"/>
        <v>0</v>
      </c>
      <c r="AN491" s="46">
        <v>3</v>
      </c>
    </row>
    <row r="492" spans="34:40" x14ac:dyDescent="0.25">
      <c r="AH492" s="178" t="s">
        <v>94</v>
      </c>
      <c r="AI492" s="46" t="str">
        <f t="shared" si="55"/>
        <v>n</v>
      </c>
      <c r="AJ492" s="178" t="s">
        <v>94</v>
      </c>
      <c r="AK492" s="180">
        <v>44712</v>
      </c>
      <c r="AL492" s="46" t="str">
        <f t="shared" si="54"/>
        <v>0</v>
      </c>
      <c r="AM492" s="46">
        <f t="shared" si="56"/>
        <v>0</v>
      </c>
      <c r="AN492" s="46">
        <v>1</v>
      </c>
    </row>
    <row r="493" spans="34:40" x14ac:dyDescent="0.25">
      <c r="AH493" s="178" t="s">
        <v>128</v>
      </c>
      <c r="AI493" s="46" t="str">
        <f t="shared" si="55"/>
        <v>n</v>
      </c>
      <c r="AJ493" s="178" t="s">
        <v>128</v>
      </c>
      <c r="AK493" s="181">
        <v>44239</v>
      </c>
      <c r="AL493" s="46" t="str">
        <f t="shared" si="54"/>
        <v>0</v>
      </c>
      <c r="AM493" s="46">
        <f t="shared" si="56"/>
        <v>0</v>
      </c>
      <c r="AN493" s="46">
        <v>2</v>
      </c>
    </row>
    <row r="494" spans="34:40" x14ac:dyDescent="0.25">
      <c r="AH494" s="178" t="s">
        <v>128</v>
      </c>
      <c r="AI494" s="46" t="str">
        <f t="shared" si="55"/>
        <v>n</v>
      </c>
      <c r="AJ494" s="178" t="s">
        <v>128</v>
      </c>
      <c r="AK494" s="180">
        <v>44713</v>
      </c>
      <c r="AL494" s="46" t="str">
        <f t="shared" si="54"/>
        <v>0</v>
      </c>
      <c r="AM494" s="46">
        <f t="shared" si="56"/>
        <v>0</v>
      </c>
      <c r="AN494" s="46">
        <v>3</v>
      </c>
    </row>
    <row r="495" spans="34:40" x14ac:dyDescent="0.25">
      <c r="AH495" s="178" t="s">
        <v>128</v>
      </c>
      <c r="AI495" s="46" t="str">
        <f t="shared" si="55"/>
        <v>n</v>
      </c>
      <c r="AJ495" s="178" t="s">
        <v>128</v>
      </c>
      <c r="AK495" s="180">
        <v>44713</v>
      </c>
      <c r="AL495" s="46" t="str">
        <f t="shared" si="54"/>
        <v>0</v>
      </c>
      <c r="AM495" s="46">
        <f t="shared" si="56"/>
        <v>0</v>
      </c>
      <c r="AN495" s="46">
        <v>1</v>
      </c>
    </row>
    <row r="496" spans="34:40" x14ac:dyDescent="0.25">
      <c r="AH496" s="178" t="s">
        <v>360</v>
      </c>
      <c r="AI496" s="46" t="str">
        <f t="shared" si="55"/>
        <v>n</v>
      </c>
      <c r="AJ496" s="178" t="s">
        <v>360</v>
      </c>
      <c r="AK496" s="181">
        <v>44354</v>
      </c>
      <c r="AL496" s="46" t="str">
        <f t="shared" si="54"/>
        <v>0</v>
      </c>
      <c r="AM496" s="46">
        <f t="shared" si="56"/>
        <v>0</v>
      </c>
      <c r="AN496" s="46">
        <v>2</v>
      </c>
    </row>
    <row r="497" spans="34:40" x14ac:dyDescent="0.25">
      <c r="AH497" s="178" t="s">
        <v>360</v>
      </c>
      <c r="AI497" s="46" t="str">
        <f t="shared" si="55"/>
        <v>n</v>
      </c>
      <c r="AJ497" s="178" t="s">
        <v>360</v>
      </c>
      <c r="AK497" s="180">
        <v>44714</v>
      </c>
      <c r="AL497" s="46" t="str">
        <f t="shared" si="54"/>
        <v>0</v>
      </c>
      <c r="AM497" s="46">
        <f t="shared" si="56"/>
        <v>0</v>
      </c>
      <c r="AN497" s="46">
        <v>3</v>
      </c>
    </row>
    <row r="498" spans="34:40" x14ac:dyDescent="0.25">
      <c r="AH498" s="178" t="s">
        <v>360</v>
      </c>
      <c r="AI498" s="46" t="str">
        <f t="shared" si="55"/>
        <v>n</v>
      </c>
      <c r="AJ498" s="178" t="s">
        <v>360</v>
      </c>
      <c r="AK498" s="180">
        <v>44714</v>
      </c>
      <c r="AL498" s="46" t="str">
        <f t="shared" si="54"/>
        <v>0</v>
      </c>
      <c r="AM498" s="46">
        <f t="shared" si="56"/>
        <v>0</v>
      </c>
      <c r="AN498" s="46">
        <v>1</v>
      </c>
    </row>
    <row r="499" spans="34:40" x14ac:dyDescent="0.25">
      <c r="AH499" s="178" t="s">
        <v>81</v>
      </c>
      <c r="AI499" s="46" t="str">
        <f t="shared" si="55"/>
        <v>n</v>
      </c>
      <c r="AJ499" s="178" t="s">
        <v>81</v>
      </c>
      <c r="AK499" s="181">
        <v>44354</v>
      </c>
      <c r="AL499" s="46" t="str">
        <f t="shared" si="54"/>
        <v>0</v>
      </c>
      <c r="AM499" s="46">
        <f t="shared" si="56"/>
        <v>0</v>
      </c>
      <c r="AN499" s="46">
        <v>2</v>
      </c>
    </row>
    <row r="500" spans="34:40" x14ac:dyDescent="0.25">
      <c r="AH500" s="178" t="s">
        <v>81</v>
      </c>
      <c r="AI500" s="46" t="str">
        <f t="shared" si="55"/>
        <v>n</v>
      </c>
      <c r="AJ500" s="178" t="s">
        <v>81</v>
      </c>
      <c r="AK500" s="180">
        <v>44715</v>
      </c>
      <c r="AL500" s="46" t="str">
        <f t="shared" si="54"/>
        <v>0</v>
      </c>
      <c r="AM500" s="46">
        <f t="shared" si="56"/>
        <v>0</v>
      </c>
      <c r="AN500" s="46">
        <v>3</v>
      </c>
    </row>
    <row r="501" spans="34:40" x14ac:dyDescent="0.25">
      <c r="AH501" s="178" t="s">
        <v>81</v>
      </c>
      <c r="AI501" s="46" t="str">
        <f t="shared" si="55"/>
        <v>n</v>
      </c>
      <c r="AJ501" s="178" t="s">
        <v>81</v>
      </c>
      <c r="AK501" s="180">
        <v>44715</v>
      </c>
      <c r="AL501" s="46" t="str">
        <f t="shared" si="54"/>
        <v>0</v>
      </c>
      <c r="AM501" s="46">
        <f t="shared" si="56"/>
        <v>0</v>
      </c>
      <c r="AN501" s="46">
        <v>1</v>
      </c>
    </row>
    <row r="502" spans="34:40" x14ac:dyDescent="0.25">
      <c r="AH502" s="178" t="s">
        <v>361</v>
      </c>
      <c r="AI502" s="46" t="str">
        <f t="shared" si="55"/>
        <v>n</v>
      </c>
      <c r="AJ502" s="178" t="s">
        <v>361</v>
      </c>
      <c r="AK502" s="181">
        <v>44354</v>
      </c>
      <c r="AL502" s="46" t="str">
        <f t="shared" si="54"/>
        <v>0</v>
      </c>
      <c r="AM502" s="46">
        <f t="shared" si="56"/>
        <v>0</v>
      </c>
      <c r="AN502" s="46">
        <v>2</v>
      </c>
    </row>
    <row r="503" spans="34:40" x14ac:dyDescent="0.25">
      <c r="AH503" s="178" t="s">
        <v>361</v>
      </c>
      <c r="AI503" s="46" t="str">
        <f t="shared" si="55"/>
        <v>n</v>
      </c>
      <c r="AJ503" s="178" t="s">
        <v>361</v>
      </c>
      <c r="AK503" s="180">
        <v>44716</v>
      </c>
      <c r="AL503" s="46" t="str">
        <f t="shared" si="54"/>
        <v>0</v>
      </c>
      <c r="AM503" s="46">
        <f t="shared" si="56"/>
        <v>0</v>
      </c>
      <c r="AN503" s="46">
        <v>3</v>
      </c>
    </row>
    <row r="504" spans="34:40" x14ac:dyDescent="0.25">
      <c r="AH504" s="178" t="s">
        <v>361</v>
      </c>
      <c r="AI504" s="46" t="str">
        <f t="shared" si="55"/>
        <v>n</v>
      </c>
      <c r="AJ504" s="178" t="s">
        <v>361</v>
      </c>
      <c r="AK504" s="180">
        <v>44716</v>
      </c>
      <c r="AL504" s="46" t="str">
        <f t="shared" si="54"/>
        <v>0</v>
      </c>
      <c r="AM504" s="46">
        <f t="shared" si="56"/>
        <v>0</v>
      </c>
      <c r="AN504" s="46">
        <v>1</v>
      </c>
    </row>
    <row r="505" spans="34:40" x14ac:dyDescent="0.25">
      <c r="AH505" s="178" t="s">
        <v>116</v>
      </c>
      <c r="AI505" s="46" t="str">
        <f t="shared" si="55"/>
        <v>n</v>
      </c>
      <c r="AJ505" s="178" t="s">
        <v>116</v>
      </c>
      <c r="AK505" s="181">
        <v>44239</v>
      </c>
      <c r="AL505" s="46" t="str">
        <f t="shared" si="54"/>
        <v>0</v>
      </c>
      <c r="AM505" s="46">
        <f t="shared" si="56"/>
        <v>0</v>
      </c>
      <c r="AN505" s="46">
        <v>2</v>
      </c>
    </row>
    <row r="506" spans="34:40" x14ac:dyDescent="0.25">
      <c r="AH506" s="178" t="s">
        <v>116</v>
      </c>
      <c r="AI506" s="46" t="str">
        <f t="shared" si="55"/>
        <v>n</v>
      </c>
      <c r="AJ506" s="178" t="s">
        <v>116</v>
      </c>
      <c r="AK506" s="180">
        <v>44717</v>
      </c>
      <c r="AL506" s="46" t="str">
        <f t="shared" si="54"/>
        <v>0</v>
      </c>
      <c r="AM506" s="46">
        <f t="shared" si="56"/>
        <v>0</v>
      </c>
      <c r="AN506" s="46">
        <v>3</v>
      </c>
    </row>
    <row r="507" spans="34:40" x14ac:dyDescent="0.25">
      <c r="AH507" s="178" t="s">
        <v>116</v>
      </c>
      <c r="AI507" s="46" t="str">
        <f t="shared" si="55"/>
        <v>n</v>
      </c>
      <c r="AJ507" s="178" t="s">
        <v>116</v>
      </c>
      <c r="AK507" s="180">
        <v>44717</v>
      </c>
      <c r="AL507" s="46" t="str">
        <f t="shared" si="54"/>
        <v>0</v>
      </c>
      <c r="AM507" s="46">
        <f t="shared" si="56"/>
        <v>0</v>
      </c>
      <c r="AN507" s="46">
        <v>1</v>
      </c>
    </row>
    <row r="508" spans="34:40" x14ac:dyDescent="0.25">
      <c r="AH508" s="178" t="s">
        <v>117</v>
      </c>
      <c r="AI508" s="46" t="str">
        <f t="shared" si="55"/>
        <v>n</v>
      </c>
      <c r="AJ508" s="178" t="s">
        <v>117</v>
      </c>
      <c r="AK508" s="181">
        <v>44239</v>
      </c>
      <c r="AL508" s="46" t="str">
        <f t="shared" si="54"/>
        <v>0</v>
      </c>
      <c r="AM508" s="46">
        <f t="shared" si="56"/>
        <v>0</v>
      </c>
      <c r="AN508" s="46">
        <v>2</v>
      </c>
    </row>
    <row r="509" spans="34:40" x14ac:dyDescent="0.25">
      <c r="AH509" s="178" t="s">
        <v>117</v>
      </c>
      <c r="AI509" s="46" t="str">
        <f t="shared" si="55"/>
        <v>n</v>
      </c>
      <c r="AJ509" s="178" t="s">
        <v>117</v>
      </c>
      <c r="AK509" s="180">
        <v>44718</v>
      </c>
      <c r="AL509" s="46" t="str">
        <f t="shared" si="54"/>
        <v>0</v>
      </c>
      <c r="AM509" s="46">
        <f t="shared" si="56"/>
        <v>0</v>
      </c>
      <c r="AN509" s="46">
        <v>3</v>
      </c>
    </row>
    <row r="510" spans="34:40" x14ac:dyDescent="0.25">
      <c r="AH510" s="178" t="s">
        <v>117</v>
      </c>
      <c r="AI510" s="46" t="str">
        <f t="shared" si="55"/>
        <v>n</v>
      </c>
      <c r="AJ510" s="178" t="s">
        <v>117</v>
      </c>
      <c r="AK510" s="180">
        <v>44718</v>
      </c>
      <c r="AL510" s="46" t="str">
        <f t="shared" si="54"/>
        <v>0</v>
      </c>
      <c r="AM510" s="46">
        <f t="shared" si="56"/>
        <v>0</v>
      </c>
      <c r="AN510" s="46">
        <v>1</v>
      </c>
    </row>
    <row r="511" spans="34:40" x14ac:dyDescent="0.25">
      <c r="AH511" s="178" t="s">
        <v>33</v>
      </c>
      <c r="AI511" s="46" t="str">
        <f t="shared" si="55"/>
        <v>n</v>
      </c>
      <c r="AJ511" s="178" t="s">
        <v>33</v>
      </c>
      <c r="AK511" s="181">
        <v>44239</v>
      </c>
      <c r="AL511" s="46" t="str">
        <f t="shared" si="54"/>
        <v>0</v>
      </c>
      <c r="AM511" s="46">
        <f t="shared" si="56"/>
        <v>0</v>
      </c>
      <c r="AN511" s="46">
        <v>2</v>
      </c>
    </row>
    <row r="512" spans="34:40" x14ac:dyDescent="0.25">
      <c r="AH512" s="178" t="s">
        <v>33</v>
      </c>
      <c r="AI512" s="46" t="str">
        <f t="shared" si="55"/>
        <v>n</v>
      </c>
      <c r="AJ512" s="178" t="s">
        <v>33</v>
      </c>
      <c r="AK512" s="180">
        <v>44719</v>
      </c>
      <c r="AL512" s="46" t="str">
        <f t="shared" si="54"/>
        <v>0</v>
      </c>
      <c r="AM512" s="46">
        <f t="shared" si="56"/>
        <v>0</v>
      </c>
      <c r="AN512" s="46">
        <v>3</v>
      </c>
    </row>
    <row r="513" spans="34:40" x14ac:dyDescent="0.25">
      <c r="AH513" s="178" t="s">
        <v>33</v>
      </c>
      <c r="AI513" s="46" t="str">
        <f t="shared" si="55"/>
        <v>n</v>
      </c>
      <c r="AJ513" s="178" t="s">
        <v>33</v>
      </c>
      <c r="AK513" s="180">
        <v>44719</v>
      </c>
      <c r="AL513" s="46" t="str">
        <f t="shared" si="54"/>
        <v>0</v>
      </c>
      <c r="AM513" s="46">
        <f t="shared" si="56"/>
        <v>0</v>
      </c>
      <c r="AN513" s="46">
        <v>1</v>
      </c>
    </row>
    <row r="514" spans="34:40" x14ac:dyDescent="0.25">
      <c r="AH514" s="178" t="s">
        <v>105</v>
      </c>
      <c r="AI514" s="46" t="str">
        <f t="shared" si="55"/>
        <v>n</v>
      </c>
      <c r="AJ514" s="178" t="s">
        <v>105</v>
      </c>
      <c r="AK514" s="181">
        <v>44354</v>
      </c>
      <c r="AL514" s="46" t="str">
        <f t="shared" si="54"/>
        <v>0</v>
      </c>
      <c r="AM514" s="46">
        <f t="shared" si="56"/>
        <v>0</v>
      </c>
      <c r="AN514" s="46">
        <v>2</v>
      </c>
    </row>
    <row r="515" spans="34:40" x14ac:dyDescent="0.25">
      <c r="AH515" s="178" t="s">
        <v>105</v>
      </c>
      <c r="AI515" s="46" t="str">
        <f t="shared" si="55"/>
        <v>n</v>
      </c>
      <c r="AJ515" s="178" t="s">
        <v>105</v>
      </c>
      <c r="AK515" s="180">
        <v>44720</v>
      </c>
      <c r="AL515" s="46" t="str">
        <f t="shared" si="54"/>
        <v>0</v>
      </c>
      <c r="AM515" s="46">
        <f t="shared" si="56"/>
        <v>0</v>
      </c>
      <c r="AN515" s="46">
        <v>3</v>
      </c>
    </row>
    <row r="516" spans="34:40" x14ac:dyDescent="0.25">
      <c r="AH516" s="178" t="s">
        <v>105</v>
      </c>
      <c r="AI516" s="46" t="str">
        <f t="shared" si="55"/>
        <v>n</v>
      </c>
      <c r="AJ516" s="178" t="s">
        <v>105</v>
      </c>
      <c r="AK516" s="180">
        <v>44720</v>
      </c>
      <c r="AL516" s="46" t="str">
        <f t="shared" si="54"/>
        <v>0</v>
      </c>
      <c r="AM516" s="46">
        <f t="shared" si="56"/>
        <v>0</v>
      </c>
      <c r="AN516" s="46">
        <v>1</v>
      </c>
    </row>
    <row r="517" spans="34:40" x14ac:dyDescent="0.25">
      <c r="AH517" s="178" t="s">
        <v>52</v>
      </c>
      <c r="AI517" s="46" t="str">
        <f t="shared" si="55"/>
        <v>n</v>
      </c>
      <c r="AJ517" s="178" t="s">
        <v>52</v>
      </c>
      <c r="AK517" s="180">
        <v>44239</v>
      </c>
      <c r="AL517" s="46" t="str">
        <f t="shared" si="54"/>
        <v>0</v>
      </c>
      <c r="AM517" s="46">
        <f t="shared" si="56"/>
        <v>0</v>
      </c>
      <c r="AN517" s="46">
        <v>2</v>
      </c>
    </row>
    <row r="518" spans="34:40" x14ac:dyDescent="0.25">
      <c r="AH518" s="178" t="s">
        <v>52</v>
      </c>
      <c r="AI518" s="46" t="str">
        <f t="shared" si="55"/>
        <v>n</v>
      </c>
      <c r="AJ518" s="178" t="s">
        <v>52</v>
      </c>
      <c r="AK518" s="180">
        <v>44721</v>
      </c>
      <c r="AL518" s="46" t="str">
        <f t="shared" si="54"/>
        <v>0</v>
      </c>
      <c r="AM518" s="46">
        <f t="shared" si="56"/>
        <v>0</v>
      </c>
      <c r="AN518" s="46">
        <v>3</v>
      </c>
    </row>
    <row r="519" spans="34:40" x14ac:dyDescent="0.25">
      <c r="AH519" s="178" t="s">
        <v>52</v>
      </c>
      <c r="AI519" s="46" t="str">
        <f t="shared" si="55"/>
        <v>n</v>
      </c>
      <c r="AJ519" s="178" t="s">
        <v>52</v>
      </c>
      <c r="AK519" s="180">
        <v>44721</v>
      </c>
      <c r="AL519" s="46" t="str">
        <f t="shared" si="54"/>
        <v>0</v>
      </c>
      <c r="AM519" s="46">
        <f t="shared" si="56"/>
        <v>0</v>
      </c>
      <c r="AN519" s="46">
        <v>1</v>
      </c>
    </row>
    <row r="520" spans="34:40" x14ac:dyDescent="0.25">
      <c r="AH520" s="178" t="s">
        <v>34</v>
      </c>
      <c r="AI520" s="46" t="str">
        <f t="shared" si="55"/>
        <v>n</v>
      </c>
      <c r="AJ520" s="178" t="s">
        <v>34</v>
      </c>
      <c r="AK520" s="181">
        <v>44239</v>
      </c>
      <c r="AL520" s="46" t="str">
        <f t="shared" si="54"/>
        <v>0</v>
      </c>
      <c r="AM520" s="46">
        <f t="shared" si="56"/>
        <v>0</v>
      </c>
      <c r="AN520" s="46">
        <v>2</v>
      </c>
    </row>
    <row r="521" spans="34:40" x14ac:dyDescent="0.25">
      <c r="AH521" s="178" t="s">
        <v>34</v>
      </c>
      <c r="AI521" s="46" t="str">
        <f t="shared" si="55"/>
        <v>n</v>
      </c>
      <c r="AJ521" s="178" t="s">
        <v>34</v>
      </c>
      <c r="AK521" s="180">
        <v>44722</v>
      </c>
      <c r="AL521" s="46" t="str">
        <f t="shared" si="54"/>
        <v>0</v>
      </c>
      <c r="AM521" s="46">
        <f t="shared" si="56"/>
        <v>0</v>
      </c>
      <c r="AN521" s="46">
        <v>3</v>
      </c>
    </row>
    <row r="522" spans="34:40" x14ac:dyDescent="0.25">
      <c r="AH522" s="178" t="s">
        <v>34</v>
      </c>
      <c r="AI522" s="46" t="str">
        <f t="shared" si="55"/>
        <v>n</v>
      </c>
      <c r="AJ522" s="178" t="s">
        <v>34</v>
      </c>
      <c r="AK522" s="180">
        <v>44722</v>
      </c>
      <c r="AL522" s="46" t="str">
        <f t="shared" si="54"/>
        <v>0</v>
      </c>
      <c r="AM522" s="46">
        <f t="shared" si="56"/>
        <v>0</v>
      </c>
      <c r="AN522" s="46">
        <v>1</v>
      </c>
    </row>
    <row r="523" spans="34:40" x14ac:dyDescent="0.25">
      <c r="AH523" s="178" t="s">
        <v>362</v>
      </c>
      <c r="AI523" s="46" t="str">
        <f t="shared" si="55"/>
        <v>n</v>
      </c>
      <c r="AJ523" s="178" t="s">
        <v>362</v>
      </c>
      <c r="AK523" s="181">
        <v>44354</v>
      </c>
      <c r="AL523" s="46" t="str">
        <f t="shared" si="54"/>
        <v>0</v>
      </c>
      <c r="AM523" s="46">
        <f t="shared" si="56"/>
        <v>0</v>
      </c>
      <c r="AN523" s="46">
        <v>2</v>
      </c>
    </row>
    <row r="524" spans="34:40" x14ac:dyDescent="0.25">
      <c r="AH524" s="178" t="s">
        <v>362</v>
      </c>
      <c r="AI524" s="46" t="str">
        <f t="shared" si="55"/>
        <v>n</v>
      </c>
      <c r="AJ524" s="178" t="s">
        <v>362</v>
      </c>
      <c r="AK524" s="180">
        <v>44723</v>
      </c>
      <c r="AL524" s="46" t="str">
        <f t="shared" si="54"/>
        <v>0</v>
      </c>
      <c r="AM524" s="46">
        <f t="shared" si="56"/>
        <v>0</v>
      </c>
      <c r="AN524" s="46">
        <v>3</v>
      </c>
    </row>
    <row r="525" spans="34:40" x14ac:dyDescent="0.25">
      <c r="AH525" s="178" t="s">
        <v>362</v>
      </c>
      <c r="AI525" s="46" t="str">
        <f t="shared" si="55"/>
        <v>n</v>
      </c>
      <c r="AJ525" s="178" t="s">
        <v>362</v>
      </c>
      <c r="AK525" s="180">
        <v>44723</v>
      </c>
      <c r="AL525" s="46" t="str">
        <f t="shared" si="54"/>
        <v>0</v>
      </c>
      <c r="AM525" s="46">
        <f t="shared" si="56"/>
        <v>0</v>
      </c>
      <c r="AN525" s="46">
        <v>1</v>
      </c>
    </row>
    <row r="526" spans="34:40" x14ac:dyDescent="0.25">
      <c r="AH526" s="178" t="s">
        <v>363</v>
      </c>
      <c r="AI526" s="46" t="str">
        <f t="shared" si="55"/>
        <v>n</v>
      </c>
      <c r="AJ526" s="178" t="s">
        <v>363</v>
      </c>
      <c r="AK526" s="181">
        <v>44354</v>
      </c>
      <c r="AL526" s="46" t="str">
        <f t="shared" si="54"/>
        <v>0</v>
      </c>
      <c r="AM526" s="46">
        <f t="shared" si="56"/>
        <v>0</v>
      </c>
      <c r="AN526" s="46">
        <v>2</v>
      </c>
    </row>
    <row r="527" spans="34:40" x14ac:dyDescent="0.25">
      <c r="AH527" s="178" t="s">
        <v>363</v>
      </c>
      <c r="AI527" s="46" t="str">
        <f t="shared" si="55"/>
        <v>n</v>
      </c>
      <c r="AJ527" s="178" t="s">
        <v>363</v>
      </c>
      <c r="AK527" s="180">
        <v>44724</v>
      </c>
      <c r="AL527" s="46" t="str">
        <f t="shared" si="54"/>
        <v>0</v>
      </c>
      <c r="AM527" s="46">
        <f t="shared" si="56"/>
        <v>0</v>
      </c>
      <c r="AN527" s="46">
        <v>3</v>
      </c>
    </row>
    <row r="528" spans="34:40" x14ac:dyDescent="0.25">
      <c r="AH528" s="178" t="s">
        <v>363</v>
      </c>
      <c r="AI528" s="46" t="str">
        <f t="shared" si="55"/>
        <v>n</v>
      </c>
      <c r="AJ528" s="178" t="s">
        <v>363</v>
      </c>
      <c r="AK528" s="180">
        <v>44724</v>
      </c>
      <c r="AL528" s="46" t="str">
        <f t="shared" si="54"/>
        <v>0</v>
      </c>
      <c r="AM528" s="46">
        <f t="shared" si="56"/>
        <v>0</v>
      </c>
      <c r="AN528" s="46">
        <v>1</v>
      </c>
    </row>
    <row r="529" spans="34:40" x14ac:dyDescent="0.25">
      <c r="AH529" s="178" t="s">
        <v>364</v>
      </c>
      <c r="AI529" s="46" t="str">
        <f t="shared" si="55"/>
        <v>n</v>
      </c>
      <c r="AJ529" s="178" t="s">
        <v>364</v>
      </c>
      <c r="AK529" s="181">
        <v>44354</v>
      </c>
      <c r="AL529" s="46" t="str">
        <f t="shared" si="54"/>
        <v>0</v>
      </c>
      <c r="AM529" s="46">
        <f t="shared" si="56"/>
        <v>0</v>
      </c>
      <c r="AN529" s="46">
        <v>2</v>
      </c>
    </row>
    <row r="530" spans="34:40" x14ac:dyDescent="0.25">
      <c r="AH530" s="178" t="s">
        <v>364</v>
      </c>
      <c r="AI530" s="46" t="str">
        <f t="shared" si="55"/>
        <v>n</v>
      </c>
      <c r="AJ530" s="178" t="s">
        <v>364</v>
      </c>
      <c r="AK530" s="180">
        <v>44725</v>
      </c>
      <c r="AL530" s="46" t="str">
        <f t="shared" si="54"/>
        <v>0</v>
      </c>
      <c r="AM530" s="46">
        <f t="shared" si="56"/>
        <v>0</v>
      </c>
      <c r="AN530" s="46">
        <v>3</v>
      </c>
    </row>
    <row r="531" spans="34:40" x14ac:dyDescent="0.25">
      <c r="AH531" s="178" t="s">
        <v>364</v>
      </c>
      <c r="AI531" s="46" t="str">
        <f t="shared" si="55"/>
        <v>n</v>
      </c>
      <c r="AJ531" s="178" t="s">
        <v>364</v>
      </c>
      <c r="AK531" s="180">
        <v>44725</v>
      </c>
      <c r="AL531" s="46" t="str">
        <f t="shared" si="54"/>
        <v>0</v>
      </c>
      <c r="AM531" s="46">
        <f t="shared" si="56"/>
        <v>0</v>
      </c>
      <c r="AN531" s="46">
        <v>1</v>
      </c>
    </row>
    <row r="532" spans="34:40" x14ac:dyDescent="0.25">
      <c r="AH532" s="178" t="s">
        <v>144</v>
      </c>
      <c r="AI532" s="46" t="str">
        <f t="shared" si="55"/>
        <v>n</v>
      </c>
      <c r="AJ532" s="178" t="s">
        <v>144</v>
      </c>
      <c r="AK532" s="181">
        <v>44316</v>
      </c>
      <c r="AL532" s="46" t="str">
        <f t="shared" ref="AL532:AL557" si="57">IF(AH532&lt;&gt;$U$7,"0",IF(AK532&lt;$Z$39,"0",IF(AK532&lt;$Z$40,"1","0")))</f>
        <v>0</v>
      </c>
      <c r="AM532" s="46">
        <f t="shared" si="56"/>
        <v>0</v>
      </c>
      <c r="AN532" s="46">
        <v>2</v>
      </c>
    </row>
    <row r="533" spans="34:40" x14ac:dyDescent="0.25">
      <c r="AH533" s="178" t="s">
        <v>144</v>
      </c>
      <c r="AI533" s="46" t="str">
        <f t="shared" si="55"/>
        <v>n</v>
      </c>
      <c r="AJ533" s="178" t="s">
        <v>144</v>
      </c>
      <c r="AK533" s="180">
        <v>44726</v>
      </c>
      <c r="AL533" s="46" t="str">
        <f t="shared" si="57"/>
        <v>0</v>
      </c>
      <c r="AM533" s="46">
        <f t="shared" si="56"/>
        <v>0</v>
      </c>
      <c r="AN533" s="46">
        <v>3</v>
      </c>
    </row>
    <row r="534" spans="34:40" x14ac:dyDescent="0.25">
      <c r="AH534" s="178" t="s">
        <v>144</v>
      </c>
      <c r="AI534" s="46" t="str">
        <f t="shared" si="55"/>
        <v>n</v>
      </c>
      <c r="AJ534" s="178" t="s">
        <v>144</v>
      </c>
      <c r="AK534" s="180">
        <v>44726</v>
      </c>
      <c r="AL534" s="46" t="str">
        <f t="shared" si="57"/>
        <v>0</v>
      </c>
      <c r="AM534" s="46">
        <f t="shared" si="56"/>
        <v>0</v>
      </c>
      <c r="AN534" s="46">
        <v>1</v>
      </c>
    </row>
    <row r="535" spans="34:40" x14ac:dyDescent="0.25">
      <c r="AH535" s="178" t="s">
        <v>365</v>
      </c>
      <c r="AI535" s="46" t="str">
        <f t="shared" si="55"/>
        <v>n</v>
      </c>
      <c r="AJ535" s="178" t="s">
        <v>365</v>
      </c>
      <c r="AK535" s="181">
        <v>44316</v>
      </c>
      <c r="AL535" s="46" t="str">
        <f t="shared" si="57"/>
        <v>0</v>
      </c>
      <c r="AM535" s="46">
        <f t="shared" si="56"/>
        <v>0</v>
      </c>
      <c r="AN535" s="46">
        <v>2</v>
      </c>
    </row>
    <row r="536" spans="34:40" x14ac:dyDescent="0.25">
      <c r="AH536" s="178" t="s">
        <v>365</v>
      </c>
      <c r="AI536" s="46" t="str">
        <f t="shared" si="55"/>
        <v>n</v>
      </c>
      <c r="AJ536" s="178" t="s">
        <v>365</v>
      </c>
      <c r="AK536" s="180">
        <v>44727</v>
      </c>
      <c r="AL536" s="46" t="str">
        <f t="shared" si="57"/>
        <v>0</v>
      </c>
      <c r="AM536" s="46">
        <f t="shared" si="56"/>
        <v>0</v>
      </c>
      <c r="AN536" s="46">
        <v>3</v>
      </c>
    </row>
    <row r="537" spans="34:40" x14ac:dyDescent="0.25">
      <c r="AH537" s="178" t="s">
        <v>365</v>
      </c>
      <c r="AI537" s="46" t="str">
        <f t="shared" si="55"/>
        <v>n</v>
      </c>
      <c r="AJ537" s="178" t="s">
        <v>365</v>
      </c>
      <c r="AK537" s="180">
        <v>44727</v>
      </c>
      <c r="AL537" s="46" t="str">
        <f t="shared" si="57"/>
        <v>0</v>
      </c>
      <c r="AM537" s="46">
        <f t="shared" si="56"/>
        <v>0</v>
      </c>
      <c r="AN537" s="46">
        <v>1</v>
      </c>
    </row>
    <row r="538" spans="34:40" x14ac:dyDescent="0.25">
      <c r="AH538" s="178" t="s">
        <v>62</v>
      </c>
      <c r="AI538" s="46" t="str">
        <f t="shared" si="55"/>
        <v>n</v>
      </c>
      <c r="AJ538" s="178" t="s">
        <v>62</v>
      </c>
      <c r="AK538" s="180">
        <v>44239</v>
      </c>
      <c r="AL538" s="46" t="str">
        <f t="shared" si="57"/>
        <v>0</v>
      </c>
      <c r="AM538" s="46">
        <f t="shared" si="56"/>
        <v>0</v>
      </c>
      <c r="AN538" s="46">
        <v>2</v>
      </c>
    </row>
    <row r="539" spans="34:40" x14ac:dyDescent="0.25">
      <c r="AH539" s="178" t="s">
        <v>62</v>
      </c>
      <c r="AI539" s="46" t="str">
        <f t="shared" si="55"/>
        <v>n</v>
      </c>
      <c r="AJ539" s="178" t="s">
        <v>62</v>
      </c>
      <c r="AK539" s="180">
        <v>44728</v>
      </c>
      <c r="AL539" s="46" t="str">
        <f t="shared" si="57"/>
        <v>0</v>
      </c>
      <c r="AM539" s="46">
        <f t="shared" si="56"/>
        <v>0</v>
      </c>
      <c r="AN539" s="46">
        <v>3</v>
      </c>
    </row>
    <row r="540" spans="34:40" x14ac:dyDescent="0.25">
      <c r="AH540" s="178" t="s">
        <v>62</v>
      </c>
      <c r="AI540" s="46" t="str">
        <f t="shared" si="55"/>
        <v>n</v>
      </c>
      <c r="AJ540" s="178" t="s">
        <v>62</v>
      </c>
      <c r="AK540" s="180">
        <v>44728</v>
      </c>
      <c r="AL540" s="46" t="str">
        <f t="shared" si="57"/>
        <v>0</v>
      </c>
      <c r="AM540" s="46">
        <f t="shared" si="56"/>
        <v>0</v>
      </c>
      <c r="AN540" s="46">
        <v>1</v>
      </c>
    </row>
    <row r="541" spans="34:40" x14ac:dyDescent="0.25">
      <c r="AH541" s="178" t="s">
        <v>106</v>
      </c>
      <c r="AI541" s="46" t="str">
        <f t="shared" si="55"/>
        <v>n</v>
      </c>
      <c r="AJ541" s="178" t="s">
        <v>106</v>
      </c>
      <c r="AK541" s="181">
        <v>44354</v>
      </c>
      <c r="AL541" s="46" t="str">
        <f t="shared" si="57"/>
        <v>0</v>
      </c>
      <c r="AM541" s="46">
        <f t="shared" si="56"/>
        <v>0</v>
      </c>
      <c r="AN541" s="46">
        <v>2</v>
      </c>
    </row>
    <row r="542" spans="34:40" x14ac:dyDescent="0.25">
      <c r="AH542" s="178" t="s">
        <v>106</v>
      </c>
      <c r="AI542" s="46" t="str">
        <f t="shared" si="55"/>
        <v>n</v>
      </c>
      <c r="AJ542" s="178" t="s">
        <v>106</v>
      </c>
      <c r="AK542" s="180">
        <v>44729</v>
      </c>
      <c r="AL542" s="46" t="str">
        <f t="shared" si="57"/>
        <v>0</v>
      </c>
      <c r="AM542" s="46">
        <f t="shared" si="56"/>
        <v>0</v>
      </c>
      <c r="AN542" s="46">
        <v>3</v>
      </c>
    </row>
    <row r="543" spans="34:40" x14ac:dyDescent="0.25">
      <c r="AH543" s="178" t="s">
        <v>106</v>
      </c>
      <c r="AI543" s="46" t="str">
        <f t="shared" si="55"/>
        <v>n</v>
      </c>
      <c r="AJ543" s="178" t="s">
        <v>106</v>
      </c>
      <c r="AK543" s="180">
        <v>44729</v>
      </c>
      <c r="AL543" s="46" t="str">
        <f t="shared" si="57"/>
        <v>0</v>
      </c>
      <c r="AM543" s="46">
        <f t="shared" si="56"/>
        <v>0</v>
      </c>
      <c r="AN543" s="46">
        <v>1</v>
      </c>
    </row>
    <row r="544" spans="34:40" x14ac:dyDescent="0.25">
      <c r="AH544" s="178" t="s">
        <v>307</v>
      </c>
      <c r="AI544" s="46" t="str">
        <f t="shared" si="55"/>
        <v>n</v>
      </c>
      <c r="AJ544" s="178" t="s">
        <v>307</v>
      </c>
      <c r="AK544" s="181">
        <v>44354</v>
      </c>
      <c r="AL544" s="46" t="str">
        <f t="shared" si="57"/>
        <v>0</v>
      </c>
      <c r="AM544" s="46">
        <f t="shared" si="56"/>
        <v>0</v>
      </c>
      <c r="AN544" s="46">
        <v>2</v>
      </c>
    </row>
    <row r="545" spans="34:40" x14ac:dyDescent="0.25">
      <c r="AH545" s="178" t="s">
        <v>307</v>
      </c>
      <c r="AI545" s="46" t="str">
        <f t="shared" si="55"/>
        <v>n</v>
      </c>
      <c r="AJ545" s="178" t="s">
        <v>307</v>
      </c>
      <c r="AK545" s="180">
        <v>44730</v>
      </c>
      <c r="AL545" s="46" t="str">
        <f t="shared" si="57"/>
        <v>0</v>
      </c>
      <c r="AM545" s="46">
        <f t="shared" si="56"/>
        <v>0</v>
      </c>
      <c r="AN545" s="46">
        <v>3</v>
      </c>
    </row>
    <row r="546" spans="34:40" x14ac:dyDescent="0.25">
      <c r="AH546" s="178" t="s">
        <v>307</v>
      </c>
      <c r="AI546" s="46" t="str">
        <f t="shared" si="55"/>
        <v>n</v>
      </c>
      <c r="AJ546" s="178" t="s">
        <v>307</v>
      </c>
      <c r="AK546" s="180">
        <v>44730</v>
      </c>
      <c r="AL546" s="46" t="str">
        <f t="shared" si="57"/>
        <v>0</v>
      </c>
      <c r="AM546" s="46">
        <f t="shared" si="56"/>
        <v>0</v>
      </c>
      <c r="AN546" s="46">
        <v>1</v>
      </c>
    </row>
    <row r="547" spans="34:40" x14ac:dyDescent="0.25">
      <c r="AH547" s="178" t="s">
        <v>63</v>
      </c>
      <c r="AI547" s="46" t="str">
        <f t="shared" si="55"/>
        <v>n</v>
      </c>
      <c r="AJ547" s="178" t="s">
        <v>63</v>
      </c>
      <c r="AK547" s="180">
        <v>44239</v>
      </c>
      <c r="AL547" s="46" t="str">
        <f t="shared" si="57"/>
        <v>0</v>
      </c>
      <c r="AM547" s="46">
        <f t="shared" si="56"/>
        <v>0</v>
      </c>
      <c r="AN547" s="46">
        <v>2</v>
      </c>
    </row>
    <row r="548" spans="34:40" x14ac:dyDescent="0.25">
      <c r="AH548" s="178" t="s">
        <v>63</v>
      </c>
      <c r="AI548" s="46" t="str">
        <f t="shared" ref="AI548:AI558" si="58">IF(AH548 = $U$7,"y","n")</f>
        <v>n</v>
      </c>
      <c r="AJ548" s="178" t="s">
        <v>63</v>
      </c>
      <c r="AK548" s="180">
        <v>44731</v>
      </c>
      <c r="AL548" s="46" t="str">
        <f t="shared" si="57"/>
        <v>0</v>
      </c>
      <c r="AM548" s="46">
        <f t="shared" ref="AM548:AM557" si="59">VALUE(AL548)</f>
        <v>0</v>
      </c>
      <c r="AN548" s="46">
        <v>3</v>
      </c>
    </row>
    <row r="549" spans="34:40" x14ac:dyDescent="0.25">
      <c r="AH549" s="178" t="s">
        <v>63</v>
      </c>
      <c r="AI549" s="46" t="str">
        <f t="shared" si="58"/>
        <v>n</v>
      </c>
      <c r="AJ549" s="178" t="s">
        <v>63</v>
      </c>
      <c r="AK549" s="180">
        <v>44731</v>
      </c>
      <c r="AL549" s="46" t="str">
        <f t="shared" si="57"/>
        <v>0</v>
      </c>
      <c r="AM549" s="46">
        <f t="shared" si="59"/>
        <v>0</v>
      </c>
      <c r="AN549" s="46">
        <v>1</v>
      </c>
    </row>
    <row r="550" spans="34:40" x14ac:dyDescent="0.25">
      <c r="AH550" s="178" t="s">
        <v>366</v>
      </c>
      <c r="AI550" s="46" t="str">
        <f t="shared" si="58"/>
        <v>n</v>
      </c>
      <c r="AJ550" s="178" t="s">
        <v>366</v>
      </c>
      <c r="AK550" s="181">
        <v>44239</v>
      </c>
      <c r="AL550" s="46" t="str">
        <f t="shared" si="57"/>
        <v>0</v>
      </c>
      <c r="AM550" s="46">
        <f t="shared" si="59"/>
        <v>0</v>
      </c>
      <c r="AN550" s="46">
        <v>2</v>
      </c>
    </row>
    <row r="551" spans="34:40" x14ac:dyDescent="0.25">
      <c r="AH551" s="178" t="s">
        <v>366</v>
      </c>
      <c r="AI551" s="46" t="str">
        <f t="shared" si="58"/>
        <v>n</v>
      </c>
      <c r="AJ551" s="178" t="s">
        <v>366</v>
      </c>
      <c r="AK551" s="180">
        <v>44732</v>
      </c>
      <c r="AL551" s="46" t="str">
        <f t="shared" si="57"/>
        <v>0</v>
      </c>
      <c r="AM551" s="46">
        <f t="shared" si="59"/>
        <v>0</v>
      </c>
      <c r="AN551" s="46">
        <v>3</v>
      </c>
    </row>
    <row r="552" spans="34:40" x14ac:dyDescent="0.25">
      <c r="AH552" s="178" t="s">
        <v>366</v>
      </c>
      <c r="AI552" s="46" t="str">
        <f t="shared" si="58"/>
        <v>n</v>
      </c>
      <c r="AJ552" s="178" t="s">
        <v>366</v>
      </c>
      <c r="AK552" s="180">
        <v>44732</v>
      </c>
      <c r="AL552" s="46" t="str">
        <f t="shared" si="57"/>
        <v>0</v>
      </c>
      <c r="AM552" s="46">
        <f t="shared" si="59"/>
        <v>0</v>
      </c>
      <c r="AN552" s="46">
        <v>1</v>
      </c>
    </row>
    <row r="553" spans="34:40" x14ac:dyDescent="0.25">
      <c r="AH553" s="178" t="s">
        <v>153</v>
      </c>
      <c r="AI553" s="46" t="str">
        <f t="shared" si="58"/>
        <v>n</v>
      </c>
      <c r="AJ553" s="178" t="s">
        <v>153</v>
      </c>
      <c r="AK553" s="181">
        <v>44239</v>
      </c>
      <c r="AL553" s="46" t="str">
        <f t="shared" si="57"/>
        <v>0</v>
      </c>
      <c r="AM553" s="46">
        <f t="shared" si="59"/>
        <v>0</v>
      </c>
      <c r="AN553" s="46">
        <v>2</v>
      </c>
    </row>
    <row r="554" spans="34:40" x14ac:dyDescent="0.25">
      <c r="AH554" s="178" t="s">
        <v>153</v>
      </c>
      <c r="AI554" s="46" t="str">
        <f t="shared" si="58"/>
        <v>n</v>
      </c>
      <c r="AJ554" s="178" t="s">
        <v>153</v>
      </c>
      <c r="AK554" s="180">
        <v>44733</v>
      </c>
      <c r="AL554" s="46" t="str">
        <f t="shared" si="57"/>
        <v>0</v>
      </c>
      <c r="AM554" s="46">
        <f t="shared" si="59"/>
        <v>0</v>
      </c>
      <c r="AN554" s="46">
        <v>3</v>
      </c>
    </row>
    <row r="555" spans="34:40" x14ac:dyDescent="0.25">
      <c r="AH555" s="178" t="s">
        <v>153</v>
      </c>
      <c r="AI555" s="46" t="str">
        <f t="shared" si="58"/>
        <v>n</v>
      </c>
      <c r="AJ555" s="178" t="s">
        <v>153</v>
      </c>
      <c r="AK555" s="180">
        <v>44733</v>
      </c>
      <c r="AL555" s="46" t="str">
        <f t="shared" si="57"/>
        <v>0</v>
      </c>
      <c r="AM555" s="46">
        <f t="shared" si="59"/>
        <v>0</v>
      </c>
      <c r="AN555" s="46">
        <v>1</v>
      </c>
    </row>
    <row r="556" spans="34:40" x14ac:dyDescent="0.25">
      <c r="AH556" s="178" t="s">
        <v>44</v>
      </c>
      <c r="AI556" s="46" t="str">
        <f t="shared" si="58"/>
        <v>n</v>
      </c>
      <c r="AJ556" s="178" t="s">
        <v>44</v>
      </c>
      <c r="AK556" s="180">
        <v>44239</v>
      </c>
      <c r="AL556" s="46" t="str">
        <f t="shared" si="57"/>
        <v>0</v>
      </c>
      <c r="AM556" s="46">
        <f t="shared" si="59"/>
        <v>0</v>
      </c>
      <c r="AN556" s="46">
        <v>2</v>
      </c>
    </row>
    <row r="557" spans="34:40" x14ac:dyDescent="0.25">
      <c r="AH557" s="178" t="s">
        <v>44</v>
      </c>
      <c r="AI557" s="46" t="str">
        <f t="shared" si="58"/>
        <v>n</v>
      </c>
      <c r="AJ557" s="178" t="s">
        <v>44</v>
      </c>
      <c r="AK557" s="180">
        <v>44734</v>
      </c>
      <c r="AL557" s="46" t="str">
        <f t="shared" si="57"/>
        <v>0</v>
      </c>
      <c r="AM557" s="46">
        <f t="shared" si="59"/>
        <v>0</v>
      </c>
      <c r="AN557" s="46">
        <v>3</v>
      </c>
    </row>
    <row r="558" spans="34:40" x14ac:dyDescent="0.25">
      <c r="AH558" s="178" t="s">
        <v>44</v>
      </c>
      <c r="AI558" s="46" t="str">
        <f t="shared" si="58"/>
        <v>n</v>
      </c>
      <c r="AJ558" s="178" t="s">
        <v>44</v>
      </c>
      <c r="AK558" s="180">
        <v>44734</v>
      </c>
      <c r="AL558" s="46" t="str">
        <f t="shared" ref="AL558" si="60">IF(AH558&lt;&gt;$U$7,"0",IF(AK558&lt;$Z$39,"0",IF(AK558&lt;$Z$40,"1","0")))</f>
        <v>0</v>
      </c>
      <c r="AM558" s="46">
        <f t="shared" ref="AM558" si="61">VALUE(AL558)</f>
        <v>0</v>
      </c>
    </row>
    <row r="559" spans="34:40" x14ac:dyDescent="0.25">
      <c r="AM559" s="46">
        <f>SUM(AM39:AM558)</f>
        <v>0</v>
      </c>
    </row>
  </sheetData>
  <sheetProtection sheet="1" selectLockedCells="1"/>
  <mergeCells count="35">
    <mergeCell ref="C16:D16"/>
    <mergeCell ref="C5:D12"/>
    <mergeCell ref="H17:L17"/>
    <mergeCell ref="H15:O15"/>
    <mergeCell ref="H14:O14"/>
    <mergeCell ref="H10:O10"/>
    <mergeCell ref="H16:O16"/>
    <mergeCell ref="H13:O13"/>
    <mergeCell ref="H12:O12"/>
    <mergeCell ref="H9:O9"/>
    <mergeCell ref="C17:D17"/>
    <mergeCell ref="H11:O11"/>
    <mergeCell ref="C14:D14"/>
    <mergeCell ref="C15:D15"/>
    <mergeCell ref="C34:U34"/>
    <mergeCell ref="H33:L33"/>
    <mergeCell ref="H19:O19"/>
    <mergeCell ref="D30:S30"/>
    <mergeCell ref="H18:L18"/>
    <mergeCell ref="C18:D18"/>
    <mergeCell ref="H22:O22"/>
    <mergeCell ref="H20:O20"/>
    <mergeCell ref="C19:D19"/>
    <mergeCell ref="C20:D20"/>
    <mergeCell ref="C21:D21"/>
    <mergeCell ref="D31:S32"/>
    <mergeCell ref="H24:P24"/>
    <mergeCell ref="C1:R1"/>
    <mergeCell ref="H4:U4"/>
    <mergeCell ref="H3:L3"/>
    <mergeCell ref="C2:O2"/>
    <mergeCell ref="H8:O8"/>
    <mergeCell ref="H5:O5"/>
    <mergeCell ref="H6:O6"/>
    <mergeCell ref="H7:O7"/>
  </mergeCells>
  <phoneticPr fontId="6" type="noConversion"/>
  <conditionalFormatting sqref="U16">
    <cfRule type="expression" dxfId="214" priority="1799" stopIfTrue="1">
      <formula xml:space="preserve"> $U$16 = ""</formula>
    </cfRule>
    <cfRule type="expression" dxfId="213" priority="1854" stopIfTrue="1">
      <formula xml:space="preserve"> $U$15 = $U$16</formula>
    </cfRule>
  </conditionalFormatting>
  <conditionalFormatting sqref="N36:N43 N46:N53 N56:N66 N71:N81">
    <cfRule type="expression" dxfId="212" priority="1606" stopIfTrue="1">
      <formula>OR($U$12&gt;($C36+5),$U$13&lt;($C36+5))</formula>
    </cfRule>
    <cfRule type="expression" dxfId="211" priority="1607" stopIfTrue="1">
      <formula xml:space="preserve"> $U$16 = "Saturday"</formula>
    </cfRule>
    <cfRule type="expression" dxfId="210" priority="1608" stopIfTrue="1">
      <formula xml:space="preserve"> $U$15 = "Saturday"</formula>
    </cfRule>
  </conditionalFormatting>
  <conditionalFormatting sqref="O36:O43 O46:O53 O56:O66 O71:O81">
    <cfRule type="expression" dxfId="209" priority="1603" stopIfTrue="1">
      <formula>OR($U$12&gt;($C36+6),$U$13&lt;($C36+6))</formula>
    </cfRule>
    <cfRule type="expression" dxfId="208" priority="1604" stopIfTrue="1">
      <formula xml:space="preserve"> $U$16 = "Sunday"</formula>
    </cfRule>
    <cfRule type="expression" dxfId="207" priority="1605" stopIfTrue="1">
      <formula xml:space="preserve"> $U$15 = "Sunday"</formula>
    </cfRule>
  </conditionalFormatting>
  <conditionalFormatting sqref="H37">
    <cfRule type="expression" dxfId="206" priority="1794" stopIfTrue="1">
      <formula>OR($U$12&gt;(C37+2),$U$13&lt;(C37+2))</formula>
    </cfRule>
    <cfRule type="expression" dxfId="205" priority="1852" stopIfTrue="1">
      <formula xml:space="preserve"> $U$16 = "Wednesday"</formula>
    </cfRule>
    <cfRule type="expression" dxfId="204" priority="1853" stopIfTrue="1">
      <formula>$U$15 = "Wednesday"</formula>
    </cfRule>
  </conditionalFormatting>
  <conditionalFormatting sqref="H36">
    <cfRule type="expression" dxfId="203" priority="784" stopIfTrue="1">
      <formula>OR($U$12&gt;(C36+2),$U$13&lt;(C36+2))</formula>
    </cfRule>
    <cfRule type="expression" dxfId="202" priority="785" stopIfTrue="1">
      <formula xml:space="preserve"> $U$16 = "Wednesday"</formula>
    </cfRule>
    <cfRule type="expression" dxfId="201" priority="786" stopIfTrue="1">
      <formula>$U$15 = "Wednesday"</formula>
    </cfRule>
  </conditionalFormatting>
  <conditionalFormatting sqref="H38">
    <cfRule type="expression" dxfId="200" priority="781" stopIfTrue="1">
      <formula>OR($U$12&gt;(C38+2),$U$13&lt;(C38+2))</formula>
    </cfRule>
    <cfRule type="expression" dxfId="199" priority="782" stopIfTrue="1">
      <formula xml:space="preserve"> $U$16 = "Wednesday"</formula>
    </cfRule>
    <cfRule type="expression" dxfId="198" priority="783" stopIfTrue="1">
      <formula>$U$15 = "Wednesday"</formula>
    </cfRule>
  </conditionalFormatting>
  <conditionalFormatting sqref="H39">
    <cfRule type="expression" dxfId="197" priority="778" stopIfTrue="1">
      <formula>OR($U$12&gt;(C39+2),$U$13&lt;(C39+2))</formula>
    </cfRule>
    <cfRule type="expression" dxfId="196" priority="779" stopIfTrue="1">
      <formula xml:space="preserve"> $U$16 = "Wednesday"</formula>
    </cfRule>
    <cfRule type="expression" dxfId="195" priority="780" stopIfTrue="1">
      <formula>$U$15 = "Wednesday"</formula>
    </cfRule>
  </conditionalFormatting>
  <conditionalFormatting sqref="H40">
    <cfRule type="expression" dxfId="194" priority="775" stopIfTrue="1">
      <formula>OR($U$12&gt;(C40+2),$U$13&lt;(C40+2))</formula>
    </cfRule>
    <cfRule type="expression" dxfId="193" priority="776" stopIfTrue="1">
      <formula xml:space="preserve"> $U$16 = "Wednesday"</formula>
    </cfRule>
    <cfRule type="expression" dxfId="192" priority="777" stopIfTrue="1">
      <formula>$U$15 = "Wednesday"</formula>
    </cfRule>
  </conditionalFormatting>
  <conditionalFormatting sqref="H41">
    <cfRule type="expression" dxfId="191" priority="772" stopIfTrue="1">
      <formula>OR($U$12&gt;(C41+2),$U$13&lt;(C41+2))</formula>
    </cfRule>
    <cfRule type="expression" dxfId="190" priority="773" stopIfTrue="1">
      <formula xml:space="preserve"> $U$16 = "Wednesday"</formula>
    </cfRule>
    <cfRule type="expression" dxfId="189" priority="774" stopIfTrue="1">
      <formula>$U$15 = "Wednesday"</formula>
    </cfRule>
  </conditionalFormatting>
  <conditionalFormatting sqref="H42">
    <cfRule type="expression" dxfId="188" priority="769" stopIfTrue="1">
      <formula>OR($U$12&gt;(C42+2),$U$13&lt;(C42+2))</formula>
    </cfRule>
    <cfRule type="expression" dxfId="187" priority="770" stopIfTrue="1">
      <formula xml:space="preserve"> $U$16 = "Wednesday"</formula>
    </cfRule>
    <cfRule type="expression" dxfId="186" priority="771" stopIfTrue="1">
      <formula>$U$15 = "Wednesday"</formula>
    </cfRule>
  </conditionalFormatting>
  <conditionalFormatting sqref="H43:H44">
    <cfRule type="expression" dxfId="185" priority="766" stopIfTrue="1">
      <formula>OR($U$12&gt;(C43+2),$U$13&lt;(C43+2))</formula>
    </cfRule>
    <cfRule type="expression" dxfId="184" priority="767" stopIfTrue="1">
      <formula xml:space="preserve"> $U$16 = "Wednesday"</formula>
    </cfRule>
    <cfRule type="expression" dxfId="183" priority="768" stopIfTrue="1">
      <formula>$U$15 = "Wednesday"</formula>
    </cfRule>
  </conditionalFormatting>
  <conditionalFormatting sqref="H47">
    <cfRule type="expression" dxfId="182" priority="760" stopIfTrue="1">
      <formula>OR($U$12&gt;(C47+2),$U$13&lt;(C47+2))</formula>
    </cfRule>
    <cfRule type="expression" dxfId="181" priority="761" stopIfTrue="1">
      <formula xml:space="preserve"> $U$16 = "Wednesday"</formula>
    </cfRule>
    <cfRule type="expression" dxfId="180" priority="762" stopIfTrue="1">
      <formula>$U$15 = "Wednesday"</formula>
    </cfRule>
  </conditionalFormatting>
  <conditionalFormatting sqref="H48">
    <cfRule type="expression" dxfId="179" priority="757" stopIfTrue="1">
      <formula>OR($U$12&gt;(C48+2),$U$13&lt;(C48+2))</formula>
    </cfRule>
    <cfRule type="expression" dxfId="178" priority="758" stopIfTrue="1">
      <formula xml:space="preserve"> $U$16 = "Wednesday"</formula>
    </cfRule>
    <cfRule type="expression" dxfId="177" priority="759" stopIfTrue="1">
      <formula>$U$15 = "Wednesday"</formula>
    </cfRule>
  </conditionalFormatting>
  <conditionalFormatting sqref="H49">
    <cfRule type="expression" dxfId="176" priority="754" stopIfTrue="1">
      <formula>OR($U$12&gt;(C49+2),$U$13&lt;(C49+2))</formula>
    </cfRule>
    <cfRule type="expression" dxfId="175" priority="755" stopIfTrue="1">
      <formula xml:space="preserve"> $U$16 = "Wednesday"</formula>
    </cfRule>
    <cfRule type="expression" dxfId="174" priority="756" stopIfTrue="1">
      <formula>$U$15 = "Wednesday"</formula>
    </cfRule>
  </conditionalFormatting>
  <conditionalFormatting sqref="H50">
    <cfRule type="expression" dxfId="173" priority="751" stopIfTrue="1">
      <formula>OR($U$12&gt;(C50+2),$U$13&lt;(C50+2))</formula>
    </cfRule>
    <cfRule type="expression" dxfId="172" priority="752" stopIfTrue="1">
      <formula xml:space="preserve"> $U$16 = "Wednesday"</formula>
    </cfRule>
    <cfRule type="expression" dxfId="171" priority="753" stopIfTrue="1">
      <formula>$U$15 = "Wednesday"</formula>
    </cfRule>
  </conditionalFormatting>
  <conditionalFormatting sqref="H51">
    <cfRule type="expression" dxfId="170" priority="748" stopIfTrue="1">
      <formula>OR($U$12&gt;(C51+2),$U$13&lt;(C51+2))</formula>
    </cfRule>
    <cfRule type="expression" dxfId="169" priority="749" stopIfTrue="1">
      <formula xml:space="preserve"> $U$16 = "Wednesday"</formula>
    </cfRule>
    <cfRule type="expression" dxfId="168" priority="750" stopIfTrue="1">
      <formula>$U$15 = "Wednesday"</formula>
    </cfRule>
  </conditionalFormatting>
  <conditionalFormatting sqref="H52">
    <cfRule type="expression" dxfId="167" priority="745" stopIfTrue="1">
      <formula>OR($U$12&gt;(C52+2),$U$13&lt;(C52+2))</formula>
    </cfRule>
    <cfRule type="expression" dxfId="166" priority="746" stopIfTrue="1">
      <formula xml:space="preserve"> $U$16 = "Wednesday"</formula>
    </cfRule>
    <cfRule type="expression" dxfId="165" priority="747" stopIfTrue="1">
      <formula>$U$15 = "Wednesday"</formula>
    </cfRule>
  </conditionalFormatting>
  <conditionalFormatting sqref="H53:H54">
    <cfRule type="expression" dxfId="164" priority="742" stopIfTrue="1">
      <formula>OR($U$12&gt;(C53+2),$U$13&lt;(C53+2))</formula>
    </cfRule>
    <cfRule type="expression" dxfId="163" priority="743" stopIfTrue="1">
      <formula xml:space="preserve"> $U$16 = "Wednesday"</formula>
    </cfRule>
    <cfRule type="expression" dxfId="162" priority="744" stopIfTrue="1">
      <formula>$U$15 = "Wednesday"</formula>
    </cfRule>
  </conditionalFormatting>
  <conditionalFormatting sqref="H57">
    <cfRule type="expression" dxfId="161" priority="736" stopIfTrue="1">
      <formula>OR($U$12&gt;(C57+2),$U$13&lt;(C57+2))</formula>
    </cfRule>
    <cfRule type="expression" dxfId="160" priority="737" stopIfTrue="1">
      <formula xml:space="preserve"> $U$16 = "Wednesday"</formula>
    </cfRule>
    <cfRule type="expression" dxfId="159" priority="738" stopIfTrue="1">
      <formula>$U$15 = "Wednesday"</formula>
    </cfRule>
  </conditionalFormatting>
  <conditionalFormatting sqref="H58">
    <cfRule type="expression" dxfId="158" priority="733" stopIfTrue="1">
      <formula>OR($U$12&gt;(C58+2),$U$13&lt;(C58+2))</formula>
    </cfRule>
    <cfRule type="expression" dxfId="157" priority="734" stopIfTrue="1">
      <formula xml:space="preserve"> $U$16 = "Wednesday"</formula>
    </cfRule>
    <cfRule type="expression" dxfId="156" priority="735" stopIfTrue="1">
      <formula>$U$15 = "Wednesday"</formula>
    </cfRule>
  </conditionalFormatting>
  <conditionalFormatting sqref="H59">
    <cfRule type="expression" dxfId="155" priority="730" stopIfTrue="1">
      <formula>OR($U$12&gt;(C59+2),$U$13&lt;(C59+2))</formula>
    </cfRule>
    <cfRule type="expression" dxfId="154" priority="731" stopIfTrue="1">
      <formula xml:space="preserve"> $U$16 = "Wednesday"</formula>
    </cfRule>
    <cfRule type="expression" dxfId="153" priority="732" stopIfTrue="1">
      <formula>$U$15 = "Wednesday"</formula>
    </cfRule>
  </conditionalFormatting>
  <conditionalFormatting sqref="H60">
    <cfRule type="expression" dxfId="152" priority="727" stopIfTrue="1">
      <formula>OR($U$12&gt;(C60+2),$U$13&lt;(C60+2))</formula>
    </cfRule>
    <cfRule type="expression" dxfId="151" priority="728" stopIfTrue="1">
      <formula xml:space="preserve"> $U$16 = "Wednesday"</formula>
    </cfRule>
    <cfRule type="expression" dxfId="150" priority="729" stopIfTrue="1">
      <formula>$U$15 = "Wednesday"</formula>
    </cfRule>
  </conditionalFormatting>
  <conditionalFormatting sqref="H64">
    <cfRule type="expression" dxfId="149" priority="715" stopIfTrue="1">
      <formula>OR($U$12&gt;(C64+2),$U$13&lt;(C64+2))</formula>
    </cfRule>
    <cfRule type="expression" dxfId="148" priority="716" stopIfTrue="1">
      <formula xml:space="preserve"> $U$16 = "Wednesday"</formula>
    </cfRule>
    <cfRule type="expression" dxfId="147" priority="717" stopIfTrue="1">
      <formula>$U$15 = "Wednesday"</formula>
    </cfRule>
  </conditionalFormatting>
  <conditionalFormatting sqref="H65">
    <cfRule type="expression" dxfId="146" priority="712" stopIfTrue="1">
      <formula>OR($U$12&gt;(C65+2),$U$13&lt;(C65+2))</formula>
    </cfRule>
    <cfRule type="expression" dxfId="145" priority="713" stopIfTrue="1">
      <formula xml:space="preserve"> $U$16 = "Wednesday"</formula>
    </cfRule>
    <cfRule type="expression" dxfId="144" priority="714" stopIfTrue="1">
      <formula>$U$15 = "Wednesday"</formula>
    </cfRule>
  </conditionalFormatting>
  <conditionalFormatting sqref="H66">
    <cfRule type="expression" dxfId="143" priority="709" stopIfTrue="1">
      <formula>OR($U$12&gt;(C66+2),$U$13&lt;(C66+2))</formula>
    </cfRule>
    <cfRule type="expression" dxfId="142" priority="710" stopIfTrue="1">
      <formula xml:space="preserve"> $U$16 = "Wednesday"</formula>
    </cfRule>
    <cfRule type="expression" dxfId="141" priority="711" stopIfTrue="1">
      <formula>$U$15 = "Wednesday"</formula>
    </cfRule>
  </conditionalFormatting>
  <conditionalFormatting sqref="H67">
    <cfRule type="expression" dxfId="140" priority="706" stopIfTrue="1">
      <formula>OR($U$12&gt;(C67+2),$U$13&lt;(C67+2))</formula>
    </cfRule>
    <cfRule type="expression" dxfId="139" priority="707" stopIfTrue="1">
      <formula xml:space="preserve"> $U$16 = "Wednesday"</formula>
    </cfRule>
    <cfRule type="expression" dxfId="138" priority="708" stopIfTrue="1">
      <formula>$U$15 = "Wednesday"</formula>
    </cfRule>
  </conditionalFormatting>
  <conditionalFormatting sqref="F47:G47 F57:G60 F64:G67 F72:G81 F37:G44 F50:G54">
    <cfRule type="expression" dxfId="137" priority="1796" stopIfTrue="1">
      <formula>OR($U$12&gt;($C37+1),$U$13&lt;($C37+1))</formula>
    </cfRule>
    <cfRule type="expression" dxfId="136" priority="1855" stopIfTrue="1">
      <formula xml:space="preserve"> $U$16 = "Tuesday"</formula>
    </cfRule>
    <cfRule type="expression" dxfId="135" priority="1857" stopIfTrue="1">
      <formula>$U$15 = "Tuesday"</formula>
    </cfRule>
  </conditionalFormatting>
  <conditionalFormatting sqref="J57:K67 J72:K81 J36:K44 J47:K54">
    <cfRule type="expression" dxfId="134" priority="1793" stopIfTrue="1">
      <formula>OR($U$12&gt;($C36+3),$U$13&lt;($C36+3))</formula>
    </cfRule>
    <cfRule type="expression" dxfId="133" priority="1850" stopIfTrue="1">
      <formula xml:space="preserve"> $U$16 = "Thursday"</formula>
    </cfRule>
    <cfRule type="expression" dxfId="132" priority="1851" stopIfTrue="1">
      <formula xml:space="preserve"> $U$15 = "Thursday"</formula>
    </cfRule>
  </conditionalFormatting>
  <conditionalFormatting sqref="L47:M49 L57:M66 L36:M44 L51:M54 L72:M81">
    <cfRule type="expression" dxfId="131" priority="1791" stopIfTrue="1">
      <formula>OR($U$12&gt;($C36+4),$U$13&lt;($C36+4))</formula>
    </cfRule>
    <cfRule type="expression" dxfId="130" priority="1848" stopIfTrue="1">
      <formula xml:space="preserve"> $U$16 = "Friday"</formula>
    </cfRule>
    <cfRule type="expression" dxfId="129" priority="1849" stopIfTrue="1">
      <formula xml:space="preserve"> $U$15 = "Friday"</formula>
    </cfRule>
  </conditionalFormatting>
  <conditionalFormatting sqref="H72">
    <cfRule type="expression" dxfId="128" priority="259" stopIfTrue="1">
      <formula>OR($U$12&gt;(C72+2),$U$13&lt;(C72+2))</formula>
    </cfRule>
    <cfRule type="expression" dxfId="127" priority="260" stopIfTrue="1">
      <formula xml:space="preserve"> $U$16 = "Wednesday"</formula>
    </cfRule>
    <cfRule type="expression" dxfId="126" priority="261" stopIfTrue="1">
      <formula>$U$15 = "Wednesday"</formula>
    </cfRule>
  </conditionalFormatting>
  <conditionalFormatting sqref="H73">
    <cfRule type="expression" dxfId="125" priority="256" stopIfTrue="1">
      <formula>OR($U$12&gt;(C73+2),$U$13&lt;(C73+2))</formula>
    </cfRule>
    <cfRule type="expression" dxfId="124" priority="257" stopIfTrue="1">
      <formula xml:space="preserve"> $U$16 = "Wednesday"</formula>
    </cfRule>
    <cfRule type="expression" dxfId="123" priority="258" stopIfTrue="1">
      <formula>$U$15 = "Wednesday"</formula>
    </cfRule>
  </conditionalFormatting>
  <conditionalFormatting sqref="H74">
    <cfRule type="expression" dxfId="122" priority="253" stopIfTrue="1">
      <formula>OR($U$12&gt;(C74+2),$U$13&lt;(C74+2))</formula>
    </cfRule>
    <cfRule type="expression" dxfId="121" priority="254" stopIfTrue="1">
      <formula xml:space="preserve"> $U$16 = "Wednesday"</formula>
    </cfRule>
    <cfRule type="expression" dxfId="120" priority="255" stopIfTrue="1">
      <formula>$U$15 = "Wednesday"</formula>
    </cfRule>
  </conditionalFormatting>
  <conditionalFormatting sqref="H75">
    <cfRule type="expression" dxfId="119" priority="250" stopIfTrue="1">
      <formula>OR($U$12&gt;(C75+2),$U$13&lt;(C75+2))</formula>
    </cfRule>
    <cfRule type="expression" dxfId="118" priority="251" stopIfTrue="1">
      <formula xml:space="preserve"> $U$16 = "Wednesday"</formula>
    </cfRule>
    <cfRule type="expression" dxfId="117" priority="252" stopIfTrue="1">
      <formula>$U$15 = "Wednesday"</formula>
    </cfRule>
  </conditionalFormatting>
  <conditionalFormatting sqref="H76">
    <cfRule type="expression" dxfId="116" priority="247" stopIfTrue="1">
      <formula>OR($U$12&gt;(C76+2),$U$13&lt;(C76+2))</formula>
    </cfRule>
    <cfRule type="expression" dxfId="115" priority="248" stopIfTrue="1">
      <formula xml:space="preserve"> $U$16 = "Wednesday"</formula>
    </cfRule>
    <cfRule type="expression" dxfId="114" priority="249" stopIfTrue="1">
      <formula>$U$15 = "Wednesday"</formula>
    </cfRule>
  </conditionalFormatting>
  <conditionalFormatting sqref="H77">
    <cfRule type="expression" dxfId="113" priority="244" stopIfTrue="1">
      <formula>OR($U$12&gt;(C77+2),$U$13&lt;(C77+2))</formula>
    </cfRule>
    <cfRule type="expression" dxfId="112" priority="245" stopIfTrue="1">
      <formula xml:space="preserve"> $U$16 = "Wednesday"</formula>
    </cfRule>
    <cfRule type="expression" dxfId="111" priority="246" stopIfTrue="1">
      <formula>$U$15 = "Wednesday"</formula>
    </cfRule>
  </conditionalFormatting>
  <conditionalFormatting sqref="H78">
    <cfRule type="expression" dxfId="110" priority="241" stopIfTrue="1">
      <formula>OR($U$12&gt;(C78+2),$U$13&lt;(C78+2))</formula>
    </cfRule>
    <cfRule type="expression" dxfId="109" priority="242" stopIfTrue="1">
      <formula xml:space="preserve"> $U$16 = "Wednesday"</formula>
    </cfRule>
    <cfRule type="expression" dxfId="108" priority="243" stopIfTrue="1">
      <formula>$U$15 = "Wednesday"</formula>
    </cfRule>
  </conditionalFormatting>
  <conditionalFormatting sqref="H79">
    <cfRule type="expression" dxfId="107" priority="238" stopIfTrue="1">
      <formula>OR($U$12&gt;(C79+2),$U$13&lt;(C79+2))</formula>
    </cfRule>
    <cfRule type="expression" dxfId="106" priority="239" stopIfTrue="1">
      <formula xml:space="preserve"> $U$16 = "Wednesday"</formula>
    </cfRule>
    <cfRule type="expression" dxfId="105" priority="240" stopIfTrue="1">
      <formula>$U$15 = "Wednesday"</formula>
    </cfRule>
  </conditionalFormatting>
  <conditionalFormatting sqref="H80">
    <cfRule type="expression" dxfId="104" priority="235" stopIfTrue="1">
      <formula>OR($U$12&gt;(C80+2),$U$13&lt;(C80+2))</formula>
    </cfRule>
    <cfRule type="expression" dxfId="103" priority="236" stopIfTrue="1">
      <formula xml:space="preserve"> $U$16 = "Wednesday"</formula>
    </cfRule>
    <cfRule type="expression" dxfId="102" priority="237" stopIfTrue="1">
      <formula>$U$15 = "Wednesday"</formula>
    </cfRule>
  </conditionalFormatting>
  <conditionalFormatting sqref="H81">
    <cfRule type="expression" dxfId="101" priority="232" stopIfTrue="1">
      <formula>OR($U$12&gt;(C81+2),$U$13&lt;(C81+2))</formula>
    </cfRule>
    <cfRule type="expression" dxfId="100" priority="233" stopIfTrue="1">
      <formula xml:space="preserve"> $U$16 = "Wednesday"</formula>
    </cfRule>
    <cfRule type="expression" dxfId="99" priority="234" stopIfTrue="1">
      <formula>$U$15 = "Wednesday"</formula>
    </cfRule>
  </conditionalFormatting>
  <conditionalFormatting sqref="D64:E67 D47 D58:E60 D75:E81 D37:E44 D50:E54">
    <cfRule type="expression" dxfId="98" priority="223" stopIfTrue="1">
      <formula>OR($U$12&gt;($C37),$U$13&lt;($C37))</formula>
    </cfRule>
    <cfRule type="expression" dxfId="97" priority="224" stopIfTrue="1">
      <formula xml:space="preserve"> $U$16 = "Monday"</formula>
    </cfRule>
    <cfRule type="expression" dxfId="96" priority="225" stopIfTrue="1">
      <formula>$U$15 = "Monday"</formula>
    </cfRule>
  </conditionalFormatting>
  <conditionalFormatting sqref="D72:E72">
    <cfRule type="expression" dxfId="95" priority="211" stopIfTrue="1">
      <formula>OR($U$12&gt;($C72),$U$13&lt;($C73))</formula>
    </cfRule>
    <cfRule type="expression" dxfId="94" priority="212" stopIfTrue="1">
      <formula xml:space="preserve"> $U$16 = "Monday"</formula>
    </cfRule>
    <cfRule type="expression" dxfId="93" priority="213" stopIfTrue="1">
      <formula>$U$15 = "Monday"</formula>
    </cfRule>
  </conditionalFormatting>
  <conditionalFormatting sqref="E47">
    <cfRule type="expression" dxfId="92" priority="205" stopIfTrue="1">
      <formula>OR($U$12&gt;($C47+1),$U$13&lt;($C47+1))</formula>
    </cfRule>
    <cfRule type="expression" dxfId="91" priority="206" stopIfTrue="1">
      <formula xml:space="preserve"> $U$16 = "Monday"</formula>
    </cfRule>
    <cfRule type="expression" dxfId="90" priority="207" stopIfTrue="1">
      <formula>$U$15 = "Monday"</formula>
    </cfRule>
  </conditionalFormatting>
  <conditionalFormatting sqref="I36">
    <cfRule type="expression" dxfId="89" priority="196" stopIfTrue="1">
      <formula>OR($U$12&gt;(C36+2),$U$13&lt;(C36+2))</formula>
    </cfRule>
    <cfRule type="expression" dxfId="88" priority="197" stopIfTrue="1">
      <formula xml:space="preserve"> $U$16 = "Wednesday"</formula>
    </cfRule>
    <cfRule type="expression" dxfId="87" priority="198" stopIfTrue="1">
      <formula>$U$15 = "Wednesday"</formula>
    </cfRule>
  </conditionalFormatting>
  <conditionalFormatting sqref="I72:I81">
    <cfRule type="expression" dxfId="86" priority="181" stopIfTrue="1">
      <formula>OR($U$12&gt;(C72+2),$U$13&lt;(C72+2))</formula>
    </cfRule>
    <cfRule type="expression" dxfId="85" priority="182" stopIfTrue="1">
      <formula xml:space="preserve"> $U$16 = "Wednesday"</formula>
    </cfRule>
    <cfRule type="expression" dxfId="84" priority="183" stopIfTrue="1">
      <formula>$U$15 = "Wednesday"</formula>
    </cfRule>
  </conditionalFormatting>
  <conditionalFormatting sqref="I37:I44">
    <cfRule type="expression" dxfId="83" priority="193" stopIfTrue="1">
      <formula>OR($U$12&gt;(C37+2),$U$13&lt;(C37+2))</formula>
    </cfRule>
    <cfRule type="expression" dxfId="82" priority="194" stopIfTrue="1">
      <formula xml:space="preserve"> $U$16 = "Wednesday"</formula>
    </cfRule>
    <cfRule type="expression" dxfId="81" priority="195" stopIfTrue="1">
      <formula>$U$15 = "Wednesday"</formula>
    </cfRule>
  </conditionalFormatting>
  <conditionalFormatting sqref="I47:I54">
    <cfRule type="expression" dxfId="80" priority="190" stopIfTrue="1">
      <formula>OR($U$12&gt;(C47+2),$U$13&lt;(C47+2))</formula>
    </cfRule>
    <cfRule type="expression" dxfId="79" priority="191" stopIfTrue="1">
      <formula xml:space="preserve"> $U$16 = "Wednesday"</formula>
    </cfRule>
    <cfRule type="expression" dxfId="78" priority="192" stopIfTrue="1">
      <formula>$U$15 = "Wednesday"</formula>
    </cfRule>
  </conditionalFormatting>
  <conditionalFormatting sqref="I57:I60">
    <cfRule type="expression" dxfId="77" priority="187" stopIfTrue="1">
      <formula>OR($U$12&gt;(C57+2),$U$13&lt;(C57+2))</formula>
    </cfRule>
    <cfRule type="expression" dxfId="76" priority="188" stopIfTrue="1">
      <formula xml:space="preserve"> $U$16 = "Wednesday"</formula>
    </cfRule>
    <cfRule type="expression" dxfId="75" priority="189" stopIfTrue="1">
      <formula>$U$15 = "Wednesday"</formula>
    </cfRule>
  </conditionalFormatting>
  <conditionalFormatting sqref="I64:I67">
    <cfRule type="expression" dxfId="74" priority="184" stopIfTrue="1">
      <formula>OR($U$12&gt;(C64+2),$U$13&lt;(C64+2))</formula>
    </cfRule>
    <cfRule type="expression" dxfId="73" priority="185" stopIfTrue="1">
      <formula xml:space="preserve"> $U$16 = "Wednesday"</formula>
    </cfRule>
    <cfRule type="expression" dxfId="72" priority="186" stopIfTrue="1">
      <formula>$U$15 = "Wednesday"</formula>
    </cfRule>
  </conditionalFormatting>
  <conditionalFormatting sqref="L67">
    <cfRule type="expression" dxfId="71" priority="70" stopIfTrue="1">
      <formula>OR($U$12&gt;($C67+4),$U$13&lt;($C67+4))</formula>
    </cfRule>
    <cfRule type="expression" dxfId="70" priority="71" stopIfTrue="1">
      <formula xml:space="preserve"> $U$16 = "Friday"</formula>
    </cfRule>
    <cfRule type="expression" dxfId="69" priority="72" stopIfTrue="1">
      <formula xml:space="preserve"> $U$15 = "Friday"</formula>
    </cfRule>
  </conditionalFormatting>
  <conditionalFormatting sqref="N67">
    <cfRule type="expression" dxfId="68" priority="64" stopIfTrue="1">
      <formula>OR($U$12&gt;($C67+5),$U$13&lt;($C67+5))</formula>
    </cfRule>
    <cfRule type="expression" dxfId="67" priority="65" stopIfTrue="1">
      <formula xml:space="preserve"> $U$16 = "Saturday"</formula>
    </cfRule>
    <cfRule type="expression" dxfId="66" priority="66" stopIfTrue="1">
      <formula xml:space="preserve"> $U$15 = "Saturday"</formula>
    </cfRule>
  </conditionalFormatting>
  <conditionalFormatting sqref="O67">
    <cfRule type="expression" dxfId="65" priority="61" stopIfTrue="1">
      <formula>OR($U$12&gt;($C67+6),$U$13&lt;($C67+6))</formula>
    </cfRule>
    <cfRule type="expression" dxfId="64" priority="62" stopIfTrue="1">
      <formula xml:space="preserve"> $U$16 = "Sunday"</formula>
    </cfRule>
    <cfRule type="expression" dxfId="63" priority="63" stopIfTrue="1">
      <formula xml:space="preserve"> $U$15 = "Sunday"</formula>
    </cfRule>
  </conditionalFormatting>
  <conditionalFormatting sqref="M67">
    <cfRule type="expression" dxfId="62" priority="67" stopIfTrue="1">
      <formula>OR($U$12&gt;($C67+4),$U$13&lt;($C67+4))</formula>
    </cfRule>
    <cfRule type="expression" dxfId="61" priority="68" stopIfTrue="1">
      <formula xml:space="preserve"> $U$16 = "Friday"</formula>
    </cfRule>
    <cfRule type="expression" dxfId="60" priority="69" stopIfTrue="1">
      <formula xml:space="preserve"> $U$15 = "Friday"</formula>
    </cfRule>
  </conditionalFormatting>
  <conditionalFormatting sqref="F48:G48">
    <cfRule type="expression" dxfId="59" priority="58" stopIfTrue="1">
      <formula>OR($U$12&gt;($C48+1),$U$13&lt;($C48+1))</formula>
    </cfRule>
    <cfRule type="expression" dxfId="58" priority="59" stopIfTrue="1">
      <formula xml:space="preserve"> $U$16 = "Tuesday"</formula>
    </cfRule>
    <cfRule type="expression" dxfId="57" priority="60" stopIfTrue="1">
      <formula>$U$15 = "Tuesday"</formula>
    </cfRule>
  </conditionalFormatting>
  <conditionalFormatting sqref="D48">
    <cfRule type="expression" dxfId="56" priority="55" stopIfTrue="1">
      <formula>OR($U$12&gt;($C48),$U$13&lt;($C48))</formula>
    </cfRule>
    <cfRule type="expression" dxfId="55" priority="56" stopIfTrue="1">
      <formula xml:space="preserve"> $U$16 = "Monday"</formula>
    </cfRule>
    <cfRule type="expression" dxfId="54" priority="57" stopIfTrue="1">
      <formula>$U$15 = "Monday"</formula>
    </cfRule>
  </conditionalFormatting>
  <conditionalFormatting sqref="E48">
    <cfRule type="expression" dxfId="53" priority="52" stopIfTrue="1">
      <formula>OR($U$12&gt;($C48+1),$U$13&lt;($C48+1))</formula>
    </cfRule>
    <cfRule type="expression" dxfId="52" priority="53" stopIfTrue="1">
      <formula xml:space="preserve"> $U$16 = "Monday"</formula>
    </cfRule>
    <cfRule type="expression" dxfId="51" priority="54" stopIfTrue="1">
      <formula>$U$15 = "Monday"</formula>
    </cfRule>
  </conditionalFormatting>
  <conditionalFormatting sqref="H61:H62">
    <cfRule type="expression" dxfId="50" priority="46" stopIfTrue="1">
      <formula>OR($U$12&gt;(C61+2),$U$13&lt;(C61+2))</formula>
    </cfRule>
    <cfRule type="expression" dxfId="49" priority="47" stopIfTrue="1">
      <formula xml:space="preserve"> $U$16 = "Wednesday"</formula>
    </cfRule>
    <cfRule type="expression" dxfId="48" priority="48" stopIfTrue="1">
      <formula>$U$15 = "Wednesday"</formula>
    </cfRule>
  </conditionalFormatting>
  <conditionalFormatting sqref="F61:G62">
    <cfRule type="expression" dxfId="47" priority="49" stopIfTrue="1">
      <formula>OR($U$12&gt;($C61+1),$U$13&lt;($C61+1))</formula>
    </cfRule>
    <cfRule type="expression" dxfId="46" priority="50" stopIfTrue="1">
      <formula xml:space="preserve"> $U$16 = "Tuesday"</formula>
    </cfRule>
    <cfRule type="expression" dxfId="45" priority="51" stopIfTrue="1">
      <formula>$U$15 = "Tuesday"</formula>
    </cfRule>
  </conditionalFormatting>
  <conditionalFormatting sqref="D61:E62">
    <cfRule type="expression" dxfId="44" priority="43" stopIfTrue="1">
      <formula>OR($U$12&gt;($C61),$U$13&lt;($C61))</formula>
    </cfRule>
    <cfRule type="expression" dxfId="43" priority="44" stopIfTrue="1">
      <formula xml:space="preserve"> $U$16 = "Monday"</formula>
    </cfRule>
    <cfRule type="expression" dxfId="42" priority="45" stopIfTrue="1">
      <formula>$U$15 = "Monday"</formula>
    </cfRule>
  </conditionalFormatting>
  <conditionalFormatting sqref="I61:I62">
    <cfRule type="expression" dxfId="41" priority="40" stopIfTrue="1">
      <formula>OR($U$12&gt;(C61+2),$U$13&lt;(C61+2))</formula>
    </cfRule>
    <cfRule type="expression" dxfId="40" priority="41" stopIfTrue="1">
      <formula xml:space="preserve"> $U$16 = "Wednesday"</formula>
    </cfRule>
    <cfRule type="expression" dxfId="39" priority="42" stopIfTrue="1">
      <formula>$U$15 = "Wednesday"</formula>
    </cfRule>
  </conditionalFormatting>
  <conditionalFormatting sqref="H68:H69">
    <cfRule type="expression" dxfId="38" priority="31" stopIfTrue="1">
      <formula>OR($U$12&gt;(C68+2),$U$13&lt;(C68+2))</formula>
    </cfRule>
    <cfRule type="expression" dxfId="37" priority="32" stopIfTrue="1">
      <formula xml:space="preserve"> $U$16 = "Wednesday"</formula>
    </cfRule>
    <cfRule type="expression" dxfId="36" priority="33" stopIfTrue="1">
      <formula>$U$15 = "Wednesday"</formula>
    </cfRule>
  </conditionalFormatting>
  <conditionalFormatting sqref="F68:G69">
    <cfRule type="expression" dxfId="35" priority="35" stopIfTrue="1">
      <formula>OR($U$12&gt;($C68+1),$U$13&lt;($C68+1))</formula>
    </cfRule>
    <cfRule type="expression" dxfId="34" priority="38" stopIfTrue="1">
      <formula xml:space="preserve"> $U$16 = "Tuesday"</formula>
    </cfRule>
    <cfRule type="expression" dxfId="33" priority="39" stopIfTrue="1">
      <formula>$U$15 = "Tuesday"</formula>
    </cfRule>
  </conditionalFormatting>
  <conditionalFormatting sqref="J68:K69">
    <cfRule type="expression" dxfId="32" priority="34" stopIfTrue="1">
      <formula>OR($U$12&gt;($C68+3),$U$13&lt;($C68+3))</formula>
    </cfRule>
    <cfRule type="expression" dxfId="31" priority="36" stopIfTrue="1">
      <formula xml:space="preserve"> $U$16 = "Thursday"</formula>
    </cfRule>
    <cfRule type="expression" dxfId="30" priority="37" stopIfTrue="1">
      <formula xml:space="preserve"> $U$15 = "Thursday"</formula>
    </cfRule>
  </conditionalFormatting>
  <conditionalFormatting sqref="D68:E69">
    <cfRule type="expression" dxfId="29" priority="28" stopIfTrue="1">
      <formula>OR($U$12&gt;($C68),$U$13&lt;($C68))</formula>
    </cfRule>
    <cfRule type="expression" dxfId="28" priority="29" stopIfTrue="1">
      <formula xml:space="preserve"> $U$16 = "Monday"</formula>
    </cfRule>
    <cfRule type="expression" dxfId="27" priority="30" stopIfTrue="1">
      <formula>$U$15 = "Monday"</formula>
    </cfRule>
  </conditionalFormatting>
  <conditionalFormatting sqref="I68:I69">
    <cfRule type="expression" dxfId="26" priority="25" stopIfTrue="1">
      <formula>OR($U$12&gt;(C68+2),$U$13&lt;(C68+2))</formula>
    </cfRule>
    <cfRule type="expression" dxfId="25" priority="26" stopIfTrue="1">
      <formula xml:space="preserve"> $U$16 = "Wednesday"</formula>
    </cfRule>
    <cfRule type="expression" dxfId="24" priority="27" stopIfTrue="1">
      <formula>$U$15 = "Wednesday"</formula>
    </cfRule>
  </conditionalFormatting>
  <conditionalFormatting sqref="L68">
    <cfRule type="expression" dxfId="23" priority="22" stopIfTrue="1">
      <formula>OR($U$12&gt;($C68+4),$U$13&lt;($C68+4))</formula>
    </cfRule>
    <cfRule type="expression" dxfId="22" priority="23" stopIfTrue="1">
      <formula xml:space="preserve"> $U$16 = "Friday"</formula>
    </cfRule>
    <cfRule type="expression" dxfId="21" priority="24" stopIfTrue="1">
      <formula xml:space="preserve"> $U$15 = "Friday"</formula>
    </cfRule>
  </conditionalFormatting>
  <conditionalFormatting sqref="N68">
    <cfRule type="expression" dxfId="20" priority="16" stopIfTrue="1">
      <formula>OR($U$12&gt;($C68+5),$U$13&lt;($C68+5))</formula>
    </cfRule>
    <cfRule type="expression" dxfId="19" priority="17" stopIfTrue="1">
      <formula xml:space="preserve"> $U$16 = "Saturday"</formula>
    </cfRule>
    <cfRule type="expression" dxfId="18" priority="18" stopIfTrue="1">
      <formula xml:space="preserve"> $U$15 = "Saturday"</formula>
    </cfRule>
  </conditionalFormatting>
  <conditionalFormatting sqref="O68">
    <cfRule type="expression" dxfId="17" priority="13" stopIfTrue="1">
      <formula>OR($U$12&gt;($C68+6),$U$13&lt;($C68+6))</formula>
    </cfRule>
    <cfRule type="expression" dxfId="16" priority="14" stopIfTrue="1">
      <formula xml:space="preserve"> $U$16 = "Sunday"</formula>
    </cfRule>
    <cfRule type="expression" dxfId="15" priority="15" stopIfTrue="1">
      <formula xml:space="preserve"> $U$15 = "Sunday"</formula>
    </cfRule>
  </conditionalFormatting>
  <conditionalFormatting sqref="M68">
    <cfRule type="expression" dxfId="14" priority="19" stopIfTrue="1">
      <formula>OR($U$12&gt;($C68+4),$U$13&lt;($C68+4))</formula>
    </cfRule>
    <cfRule type="expression" dxfId="13" priority="20" stopIfTrue="1">
      <formula xml:space="preserve"> $U$16 = "Friday"</formula>
    </cfRule>
    <cfRule type="expression" dxfId="12" priority="21" stopIfTrue="1">
      <formula xml:space="preserve"> $U$15 = "Friday"</formula>
    </cfRule>
  </conditionalFormatting>
  <conditionalFormatting sqref="D73:E73">
    <cfRule type="expression" dxfId="11" priority="10" stopIfTrue="1">
      <formula>OR($U$12&gt;($C73),$U$13&lt;($C74))</formula>
    </cfRule>
    <cfRule type="expression" dxfId="10" priority="11" stopIfTrue="1">
      <formula xml:space="preserve"> $U$16 = "Monday"</formula>
    </cfRule>
    <cfRule type="expression" dxfId="9" priority="12" stopIfTrue="1">
      <formula>$U$15 = "Monday"</formula>
    </cfRule>
  </conditionalFormatting>
  <conditionalFormatting sqref="F49:G49">
    <cfRule type="expression" dxfId="8" priority="7" stopIfTrue="1">
      <formula>OR($U$12&gt;($C49+1),$U$13&lt;($C49+1))</formula>
    </cfRule>
    <cfRule type="expression" dxfId="7" priority="8" stopIfTrue="1">
      <formula xml:space="preserve"> $U$16 = "Tuesday"</formula>
    </cfRule>
    <cfRule type="expression" dxfId="6" priority="9" stopIfTrue="1">
      <formula>$U$15 = "Tuesday"</formula>
    </cfRule>
  </conditionalFormatting>
  <conditionalFormatting sqref="D49">
    <cfRule type="expression" dxfId="5" priority="4" stopIfTrue="1">
      <formula>OR($U$12&gt;($C49),$U$13&lt;($C49))</formula>
    </cfRule>
    <cfRule type="expression" dxfId="4" priority="5" stopIfTrue="1">
      <formula xml:space="preserve"> $U$16 = "Monday"</formula>
    </cfRule>
    <cfRule type="expression" dxfId="3" priority="6" stopIfTrue="1">
      <formula>$U$15 = "Monday"</formula>
    </cfRule>
  </conditionalFormatting>
  <conditionalFormatting sqref="E49">
    <cfRule type="expression" dxfId="2" priority="1" stopIfTrue="1">
      <formula>OR($U$12&gt;($C49+1),$U$13&lt;($C49+1))</formula>
    </cfRule>
    <cfRule type="expression" dxfId="1" priority="2" stopIfTrue="1">
      <formula xml:space="preserve"> $U$16 = "Monday"</formula>
    </cfRule>
    <cfRule type="expression" dxfId="0" priority="3" stopIfTrue="1">
      <formula>$U$15 = "Monday"</formula>
    </cfRule>
  </conditionalFormatting>
  <dataValidations count="8">
    <dataValidation type="custom" allowBlank="1" showDropDown="1" showInputMessage="1" showErrorMessage="1" sqref="E45:E46 K70:K71 E82:E88 G45:G46 G82:G88 K55:K56 I45:I46 E70:E71 I82:I88 M45:M46 M69:M71 K82:K88 M82:M88 M55:M56 I55:I56 G55:G56 G70:G71 N36:O88 K45:K46 E55:E57 E74 J36:J88 H36:H88 F36:F88 I70:I71 D36:D88 L36:L88" xr:uid="{00000000-0002-0000-0400-000000000000}">
      <formula1>OR(D36="LSL",D36="LHE",D36="LSA",D36&lt;20)</formula1>
    </dataValidation>
    <dataValidation type="list" allowBlank="1" showInputMessage="1" showErrorMessage="1" sqref="Z38:AA38" xr:uid="{00000000-0002-0000-0400-000001000000}">
      <formula1>#REF!</formula1>
    </dataValidation>
    <dataValidation type="list" allowBlank="1" showInputMessage="1" showErrorMessage="1" sqref="U15:U16" xr:uid="{00000000-0002-0000-0400-000002000000}">
      <formula1>$AF$38:$AF$43</formula1>
    </dataValidation>
    <dataValidation type="list" allowBlank="1" showInputMessage="1" showErrorMessage="1" sqref="U12:U13" xr:uid="{00000000-0002-0000-0400-000003000000}">
      <formula1>dates2021</formula1>
    </dataValidation>
    <dataValidation type="list" allowBlank="1" showInputMessage="1" showErrorMessage="1" error="Must be Yes or No" sqref="S18:T18" xr:uid="{00000000-0002-0000-0400-000004000000}">
      <formula1>#REF!</formula1>
    </dataValidation>
    <dataValidation type="list" showInputMessage="1" showErrorMessage="1" sqref="E36:E44 I72:I81 G72:G81 I36:I44 K72:K81 G57:G69 M72:M81 K36:K44 M47:M54 M36:M44 I47:I54 G47:G54 M57:M68 I57:I69 G36:G44 E58:E69 K57:K69 K47:K54 E72:E73 E75:E81" xr:uid="{00000000-0002-0000-0400-000005000000}">
      <formula1>code</formula1>
    </dataValidation>
    <dataValidation type="list" allowBlank="1" showInputMessage="1" showErrorMessage="1" sqref="E47:E54" xr:uid="{00000000-0002-0000-0400-000006000000}">
      <formula1>code</formula1>
    </dataValidation>
    <dataValidation type="list" allowBlank="1" showInputMessage="1" showErrorMessage="1" sqref="AK40:AK558" xr:uid="{8B615A4E-DFDD-4563-9EA7-2DD3D32B14BF}">
      <formula1>AK$2:AK$175</formula1>
    </dataValidation>
  </dataValidations>
  <pageMargins left="0.19685039370078741" right="0.19685039370078741" top="0.19685039370078741" bottom="0.19685039370078741" header="0" footer="0"/>
  <pageSetup paperSize="9" scale="60" fitToHeight="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9000000}">
          <x14:formula1>
            <xm:f>'Occasional Holidays'!B$2:B$175</xm:f>
          </x14:formula1>
          <xm:sqref>U7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0A9804CF4C64BBB6C6DAD3224C9AD" ma:contentTypeVersion="13" ma:contentTypeDescription="Create a new document." ma:contentTypeScope="" ma:versionID="c93857feddf7aeed6df58499621e4a18">
  <xsd:schema xmlns:xsd="http://www.w3.org/2001/XMLSchema" xmlns:xs="http://www.w3.org/2001/XMLSchema" xmlns:p="http://schemas.microsoft.com/office/2006/metadata/properties" xmlns:ns1="http://schemas.microsoft.com/sharepoint/v3" xmlns:ns3="47ff4ffa-0fea-4df9-9909-61f1edd6783c" xmlns:ns4="c81ddb9a-bf3e-41c5-a986-fc3fa88e3c44" targetNamespace="http://schemas.microsoft.com/office/2006/metadata/properties" ma:root="true" ma:fieldsID="3b0ef750c819ba43bd0897578e4e98e9" ns1:_="" ns3:_="" ns4:_="">
    <xsd:import namespace="http://schemas.microsoft.com/sharepoint/v3"/>
    <xsd:import namespace="47ff4ffa-0fea-4df9-9909-61f1edd6783c"/>
    <xsd:import namespace="c81ddb9a-bf3e-41c5-a986-fc3fa88e3c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ff4ffa-0fea-4df9-9909-61f1edd6783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1ddb9a-bf3e-41c5-a986-fc3fa88e3c4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000E0B8-BECB-4479-9FC7-2874F707F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ff4ffa-0fea-4df9-9909-61f1edd6783c"/>
    <ds:schemaRef ds:uri="c81ddb9a-bf3e-41c5-a986-fc3fa88e3c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CFC15-4EBD-467F-BE3A-94D94A8D2B95}">
  <ds:schemaRefs>
    <ds:schemaRef ds:uri="http://schemas.microsoft.com/sharepoint/v3/contenttype/forms"/>
  </ds:schemaRefs>
</ds:datastoreItem>
</file>

<file path=customXml/itemProps3.xml><?xml version="1.0" encoding="utf-8"?>
<ds:datastoreItem xmlns:ds="http://schemas.openxmlformats.org/officeDocument/2006/customXml" ds:itemID="{8F42FDE3-88C5-45AC-9479-7172DECF3A29}">
  <ds:schemaRefs>
    <ds:schemaRef ds:uri="http://purl.org/dc/terms/"/>
    <ds:schemaRef ds:uri="c81ddb9a-bf3e-41c5-a986-fc3fa88e3c44"/>
    <ds:schemaRef ds:uri="http://schemas.microsoft.com/office/2006/documentManagement/types"/>
    <ds:schemaRef ds:uri="http://schemas.microsoft.com/office/infopath/2007/PartnerControls"/>
    <ds:schemaRef ds:uri="http://purl.org/dc/elements/1.1/"/>
    <ds:schemaRef ds:uri="http://schemas.microsoft.com/office/2006/metadata/properties"/>
    <ds:schemaRef ds:uri="47ff4ffa-0fea-4df9-9909-61f1edd6783c"/>
    <ds:schemaRef ds:uri="http://schemas.microsoft.com/sharepoint/v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Guidance</vt:lpstr>
      <vt:lpstr>Using the planner</vt:lpstr>
      <vt:lpstr>calendar2020-21</vt:lpstr>
      <vt:lpstr>Date drop down</vt:lpstr>
      <vt:lpstr>Occasional Holidays</vt:lpstr>
      <vt:lpstr>NON working list</vt:lpstr>
      <vt:lpstr>Planner</vt:lpstr>
      <vt:lpstr>code</vt:lpstr>
      <vt:lpstr>date17</vt:lpstr>
      <vt:lpstr>dates2021</vt:lpstr>
      <vt:lpstr>LList</vt:lpstr>
      <vt:lpstr>SList</vt:lpstr>
      <vt:lpstr>TList</vt:lpstr>
    </vt:vector>
  </TitlesOfParts>
  <Company>Aberdeenshire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cnewman</dc:creator>
  <cp:lastModifiedBy>Carol Newman</cp:lastModifiedBy>
  <cp:lastPrinted>2015-10-15T07:43:56Z</cp:lastPrinted>
  <dcterms:created xsi:type="dcterms:W3CDTF">2011-12-07T09:35:02Z</dcterms:created>
  <dcterms:modified xsi:type="dcterms:W3CDTF">2020-08-27T12:54:19Z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0x01010014F0A9804CF4C64BBB6C6DAD3224C9AD</vt:lpwstr>
  </property>
</Properties>
</file>